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Blad2" sheetId="1" r:id="rId1"/>
    <sheet name="Blad1" sheetId="2" r:id="rId2"/>
  </sheets>
  <definedNames>
    <definedName name="alfa0">'Blad1'!$B$8</definedName>
    <definedName name="dt">'Blad2'!$J$2</definedName>
    <definedName name="g">'Blad1'!$B$4</definedName>
    <definedName name="kl">'Blad1'!$B$9</definedName>
    <definedName name="km">'Blad1'!$B$10</definedName>
    <definedName name="m">'Blad1'!$B$3</definedName>
    <definedName name="p">'Blad1'!$B$11</definedName>
    <definedName name="v0">'Blad1'!$B$7</definedName>
    <definedName name="x0">'Blad1'!$B$5</definedName>
    <definedName name="y0">'Blad1'!$B$6</definedName>
  </definedNames>
  <calcPr fullCalcOnLoad="1"/>
</workbook>
</file>

<file path=xl/sharedStrings.xml><?xml version="1.0" encoding="utf-8"?>
<sst xmlns="http://schemas.openxmlformats.org/spreadsheetml/2006/main" count="21" uniqueCount="21">
  <si>
    <t>p</t>
  </si>
  <si>
    <t xml:space="preserve"> Här skall Du mata in:</t>
  </si>
  <si>
    <r>
      <t>x</t>
    </r>
    <r>
      <rPr>
        <b/>
        <sz val="8"/>
        <rFont val="Arial"/>
        <family val="2"/>
      </rPr>
      <t>0 (m)</t>
    </r>
  </si>
  <si>
    <r>
      <t>y</t>
    </r>
    <r>
      <rPr>
        <b/>
        <sz val="8"/>
        <rFont val="Arial"/>
        <family val="2"/>
      </rPr>
      <t>0 (m)</t>
    </r>
  </si>
  <si>
    <r>
      <t>v</t>
    </r>
    <r>
      <rPr>
        <b/>
        <sz val="8"/>
        <rFont val="Arial"/>
        <family val="2"/>
      </rPr>
      <t>0 (m/s)</t>
    </r>
  </si>
  <si>
    <r>
      <t>k</t>
    </r>
    <r>
      <rPr>
        <b/>
        <sz val="8"/>
        <rFont val="Arial"/>
        <family val="2"/>
      </rPr>
      <t>l (kg/m)</t>
    </r>
  </si>
  <si>
    <r>
      <t>k</t>
    </r>
    <r>
      <rPr>
        <b/>
        <sz val="8"/>
        <rFont val="Arial"/>
        <family val="2"/>
      </rPr>
      <t>m (kg/s)</t>
    </r>
  </si>
  <si>
    <r>
      <t xml:space="preserve">m </t>
    </r>
    <r>
      <rPr>
        <b/>
        <i/>
        <sz val="8"/>
        <rFont val="Arial"/>
        <family val="2"/>
      </rPr>
      <t>(kg)</t>
    </r>
  </si>
  <si>
    <r>
      <t xml:space="preserve">g </t>
    </r>
    <r>
      <rPr>
        <b/>
        <i/>
        <sz val="8"/>
        <rFont val="Arial"/>
        <family val="2"/>
      </rPr>
      <t>(m/s^2)</t>
    </r>
  </si>
  <si>
    <r>
      <t>t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(s)</t>
    </r>
  </si>
  <si>
    <r>
      <t>v</t>
    </r>
    <r>
      <rPr>
        <b/>
        <sz val="10"/>
        <rFont val="Arial"/>
        <family val="2"/>
      </rPr>
      <t>x</t>
    </r>
    <r>
      <rPr>
        <b/>
        <sz val="8"/>
        <rFont val="Arial"/>
        <family val="2"/>
      </rPr>
      <t xml:space="preserve"> (m/s)</t>
    </r>
  </si>
  <si>
    <r>
      <t>v</t>
    </r>
    <r>
      <rPr>
        <b/>
        <sz val="10"/>
        <rFont val="Arial"/>
        <family val="2"/>
      </rPr>
      <t>y</t>
    </r>
    <r>
      <rPr>
        <b/>
        <sz val="8"/>
        <rFont val="Arial"/>
        <family val="2"/>
      </rPr>
      <t xml:space="preserve"> (m/s)</t>
    </r>
  </si>
  <si>
    <r>
      <t>v</t>
    </r>
    <r>
      <rPr>
        <b/>
        <sz val="8"/>
        <rFont val="Arial"/>
        <family val="2"/>
      </rPr>
      <t>n (m/s)</t>
    </r>
  </si>
  <si>
    <r>
      <t>x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(m)</t>
    </r>
  </si>
  <si>
    <r>
      <t xml:space="preserve">y </t>
    </r>
    <r>
      <rPr>
        <b/>
        <sz val="8"/>
        <rFont val="Arial"/>
        <family val="2"/>
      </rPr>
      <t>(m)</t>
    </r>
  </si>
  <si>
    <t>x (justering)</t>
  </si>
  <si>
    <t>y (justering)</t>
  </si>
  <si>
    <t>Dt</t>
  </si>
  <si>
    <t xml:space="preserve">Kaströrelse    med  luftmotstånd </t>
  </si>
  <si>
    <t xml:space="preserve">Kaströrelse  med luftmotstånd och Magnuskraft </t>
  </si>
  <si>
    <t xml:space="preserve">Kaströrelse  utan luftmotstånd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</si>
</sst>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12">
    <font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6.25"/>
      <name val="Arial"/>
      <family val="0"/>
    </font>
    <font>
      <b/>
      <i/>
      <sz val="16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4.25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3" fillId="5" borderId="0" xfId="0" applyFont="1" applyFill="1" applyAlignment="1">
      <alignment horizontal="center" vertical="center"/>
    </xf>
    <xf numFmtId="168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6" borderId="2" xfId="0" applyFont="1" applyFill="1" applyBorder="1" applyAlignment="1">
      <alignment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vertical="center"/>
    </xf>
    <xf numFmtId="0" fontId="4" fillId="7" borderId="7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7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"/>
          <c:w val="0.897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Blad2!$H$2:$H$602</c:f>
              <c:numCache>
                <c:ptCount val="601"/>
                <c:pt idx="0">
                  <c:v>0</c:v>
                </c:pt>
                <c:pt idx="1">
                  <c:v>4.244329615003198</c:v>
                </c:pt>
                <c:pt idx="2">
                  <c:v>8.488659230006396</c:v>
                </c:pt>
                <c:pt idx="3">
                  <c:v>12.732988845009594</c:v>
                </c:pt>
                <c:pt idx="4">
                  <c:v>16.977318460012793</c:v>
                </c:pt>
                <c:pt idx="5">
                  <c:v>21.22164807501599</c:v>
                </c:pt>
                <c:pt idx="6">
                  <c:v>25.46597769001919</c:v>
                </c:pt>
                <c:pt idx="7">
                  <c:v>29.71030730502239</c:v>
                </c:pt>
                <c:pt idx="8">
                  <c:v>33.954636920025585</c:v>
                </c:pt>
                <c:pt idx="9">
                  <c:v>38.19896653502878</c:v>
                </c:pt>
                <c:pt idx="10">
                  <c:v>42.443296150031976</c:v>
                </c:pt>
                <c:pt idx="11">
                  <c:v>46.68762576503517</c:v>
                </c:pt>
                <c:pt idx="12">
                  <c:v>50.93195538003837</c:v>
                </c:pt>
                <c:pt idx="13">
                  <c:v>55.17628499504156</c:v>
                </c:pt>
                <c:pt idx="14">
                  <c:v>59.42061461004476</c:v>
                </c:pt>
                <c:pt idx="15">
                  <c:v>63.664944225047954</c:v>
                </c:pt>
                <c:pt idx="16">
                  <c:v>67.90927384005116</c:v>
                </c:pt>
                <c:pt idx="17">
                  <c:v>72.15360345505435</c:v>
                </c:pt>
                <c:pt idx="18">
                  <c:v>76.39793307005755</c:v>
                </c:pt>
                <c:pt idx="19">
                  <c:v>80.64226268506074</c:v>
                </c:pt>
                <c:pt idx="20">
                  <c:v>84.88659230006394</c:v>
                </c:pt>
                <c:pt idx="21">
                  <c:v>89.13092191506713</c:v>
                </c:pt>
                <c:pt idx="22">
                  <c:v>93.37525153007033</c:v>
                </c:pt>
                <c:pt idx="23">
                  <c:v>97.61958114507352</c:v>
                </c:pt>
                <c:pt idx="24">
                  <c:v>101.86391076007672</c:v>
                </c:pt>
                <c:pt idx="25">
                  <c:v>106.10824037507992</c:v>
                </c:pt>
                <c:pt idx="26">
                  <c:v>110.35256999008311</c:v>
                </c:pt>
                <c:pt idx="27">
                  <c:v>114.5968996050863</c:v>
                </c:pt>
                <c:pt idx="28">
                  <c:v>118.8412292200895</c:v>
                </c:pt>
                <c:pt idx="29">
                  <c:v>123.0855588350927</c:v>
                </c:pt>
                <c:pt idx="30">
                  <c:v>127.3298884500959</c:v>
                </c:pt>
                <c:pt idx="31">
                  <c:v>131.5742180650991</c:v>
                </c:pt>
                <c:pt idx="32">
                  <c:v>135.8185476801023</c:v>
                </c:pt>
                <c:pt idx="33">
                  <c:v>140.06287729510552</c:v>
                </c:pt>
                <c:pt idx="34">
                  <c:v>144.30720691010873</c:v>
                </c:pt>
                <c:pt idx="35">
                  <c:v>148.55153652511194</c:v>
                </c:pt>
                <c:pt idx="36">
                  <c:v>152.79586614011515</c:v>
                </c:pt>
                <c:pt idx="37">
                  <c:v>157.04019575511836</c:v>
                </c:pt>
                <c:pt idx="38">
                  <c:v>161.28452537012157</c:v>
                </c:pt>
                <c:pt idx="39">
                  <c:v>165.52885498512478</c:v>
                </c:pt>
                <c:pt idx="40">
                  <c:v>169.773184600128</c:v>
                </c:pt>
                <c:pt idx="41">
                  <c:v>174.0175142151312</c:v>
                </c:pt>
                <c:pt idx="42">
                  <c:v>178.2618438301344</c:v>
                </c:pt>
                <c:pt idx="43">
                  <c:v>182.50617344513762</c:v>
                </c:pt>
                <c:pt idx="44">
                  <c:v>186.75050306014083</c:v>
                </c:pt>
                <c:pt idx="45">
                  <c:v>190.99483267514404</c:v>
                </c:pt>
                <c:pt idx="46">
                  <c:v>195.23916229014725</c:v>
                </c:pt>
                <c:pt idx="47">
                  <c:v>199.48349190515046</c:v>
                </c:pt>
                <c:pt idx="48">
                  <c:v>203.72782152015367</c:v>
                </c:pt>
                <c:pt idx="49">
                  <c:v>207.97215113515688</c:v>
                </c:pt>
                <c:pt idx="50">
                  <c:v>212.2164807501601</c:v>
                </c:pt>
                <c:pt idx="51">
                  <c:v>216.4608103651633</c:v>
                </c:pt>
                <c:pt idx="52">
                  <c:v>220.7051399801665</c:v>
                </c:pt>
                <c:pt idx="53">
                  <c:v>224.94946959516972</c:v>
                </c:pt>
                <c:pt idx="54">
                  <c:v>229.19379921017293</c:v>
                </c:pt>
                <c:pt idx="55">
                  <c:v>233.43812882517614</c:v>
                </c:pt>
                <c:pt idx="56">
                  <c:v>237.68245844017935</c:v>
                </c:pt>
                <c:pt idx="57">
                  <c:v>241.92678805518256</c:v>
                </c:pt>
                <c:pt idx="58">
                  <c:v>246.17111767018577</c:v>
                </c:pt>
                <c:pt idx="59">
                  <c:v>250.41544728518898</c:v>
                </c:pt>
                <c:pt idx="60">
                  <c:v>254.65977690019218</c:v>
                </c:pt>
                <c:pt idx="61">
                  <c:v>258.9041065151954</c:v>
                </c:pt>
                <c:pt idx="62">
                  <c:v>263.1484361301986</c:v>
                </c:pt>
                <c:pt idx="63">
                  <c:v>267.3927657452018</c:v>
                </c:pt>
                <c:pt idx="64">
                  <c:v>271.637095360205</c:v>
                </c:pt>
                <c:pt idx="65">
                  <c:v>275.88142497520823</c:v>
                </c:pt>
                <c:pt idx="66">
                  <c:v>280.12575459021144</c:v>
                </c:pt>
                <c:pt idx="67">
                  <c:v>284.37008420521465</c:v>
                </c:pt>
                <c:pt idx="68">
                  <c:v>288.61441382021786</c:v>
                </c:pt>
                <c:pt idx="69">
                  <c:v>292.8587434352211</c:v>
                </c:pt>
                <c:pt idx="70">
                  <c:v>297.1030730502243</c:v>
                </c:pt>
                <c:pt idx="71">
                  <c:v>301.3474026652275</c:v>
                </c:pt>
                <c:pt idx="72">
                  <c:v>305.5917322802307</c:v>
                </c:pt>
                <c:pt idx="73">
                  <c:v>309.8360618952339</c:v>
                </c:pt>
                <c:pt idx="74">
                  <c:v>314.0803915102371</c:v>
                </c:pt>
                <c:pt idx="75">
                  <c:v>318.32472112524033</c:v>
                </c:pt>
                <c:pt idx="76">
                  <c:v>322.56905074024354</c:v>
                </c:pt>
                <c:pt idx="77">
                  <c:v>326.81338035524675</c:v>
                </c:pt>
                <c:pt idx="78">
                  <c:v>331.05770997024996</c:v>
                </c:pt>
                <c:pt idx="79">
                  <c:v>335.30203958525317</c:v>
                </c:pt>
                <c:pt idx="80">
                  <c:v>339.5463692002564</c:v>
                </c:pt>
                <c:pt idx="81">
                  <c:v>343.7906988152596</c:v>
                </c:pt>
                <c:pt idx="82">
                  <c:v>348.0350284302628</c:v>
                </c:pt>
                <c:pt idx="83">
                  <c:v>352.279358045266</c:v>
                </c:pt>
                <c:pt idx="84">
                  <c:v>356.5236876602692</c:v>
                </c:pt>
                <c:pt idx="85">
                  <c:v>360.7680172752724</c:v>
                </c:pt>
                <c:pt idx="86">
                  <c:v>360.7680172752724</c:v>
                </c:pt>
                <c:pt idx="87">
                  <c:v>360.7680172752724</c:v>
                </c:pt>
                <c:pt idx="88">
                  <c:v>360.7680172752724</c:v>
                </c:pt>
                <c:pt idx="89">
                  <c:v>360.7680172752724</c:v>
                </c:pt>
                <c:pt idx="90">
                  <c:v>360.7680172752724</c:v>
                </c:pt>
                <c:pt idx="91">
                  <c:v>360.7680172752724</c:v>
                </c:pt>
                <c:pt idx="92">
                  <c:v>360.7680172752724</c:v>
                </c:pt>
                <c:pt idx="93">
                  <c:v>360.7680172752724</c:v>
                </c:pt>
                <c:pt idx="94">
                  <c:v>360.7680172752724</c:v>
                </c:pt>
                <c:pt idx="95">
                  <c:v>360.7680172752724</c:v>
                </c:pt>
                <c:pt idx="96">
                  <c:v>360.7680172752724</c:v>
                </c:pt>
                <c:pt idx="97">
                  <c:v>360.7680172752724</c:v>
                </c:pt>
                <c:pt idx="98">
                  <c:v>360.7680172752724</c:v>
                </c:pt>
                <c:pt idx="99">
                  <c:v>360.7680172752724</c:v>
                </c:pt>
                <c:pt idx="100">
                  <c:v>360.7680172752724</c:v>
                </c:pt>
                <c:pt idx="101">
                  <c:v>360.7680172752724</c:v>
                </c:pt>
                <c:pt idx="102">
                  <c:v>360.7680172752724</c:v>
                </c:pt>
                <c:pt idx="103">
                  <c:v>360.7680172752724</c:v>
                </c:pt>
                <c:pt idx="104">
                  <c:v>360.7680172752724</c:v>
                </c:pt>
                <c:pt idx="105">
                  <c:v>360.7680172752724</c:v>
                </c:pt>
                <c:pt idx="106">
                  <c:v>360.7680172752724</c:v>
                </c:pt>
                <c:pt idx="107">
                  <c:v>360.7680172752724</c:v>
                </c:pt>
                <c:pt idx="108">
                  <c:v>360.7680172752724</c:v>
                </c:pt>
                <c:pt idx="109">
                  <c:v>360.7680172752724</c:v>
                </c:pt>
                <c:pt idx="110">
                  <c:v>360.7680172752724</c:v>
                </c:pt>
                <c:pt idx="111">
                  <c:v>360.7680172752724</c:v>
                </c:pt>
                <c:pt idx="112">
                  <c:v>360.7680172752724</c:v>
                </c:pt>
                <c:pt idx="113">
                  <c:v>360.7680172752724</c:v>
                </c:pt>
                <c:pt idx="114">
                  <c:v>360.7680172752724</c:v>
                </c:pt>
                <c:pt idx="115">
                  <c:v>360.7680172752724</c:v>
                </c:pt>
                <c:pt idx="116">
                  <c:v>360.7680172752724</c:v>
                </c:pt>
                <c:pt idx="117">
                  <c:v>360.7680172752724</c:v>
                </c:pt>
                <c:pt idx="118">
                  <c:v>360.7680172752724</c:v>
                </c:pt>
                <c:pt idx="119">
                  <c:v>360.7680172752724</c:v>
                </c:pt>
                <c:pt idx="120">
                  <c:v>360.7680172752724</c:v>
                </c:pt>
                <c:pt idx="121">
                  <c:v>360.7680172752724</c:v>
                </c:pt>
                <c:pt idx="122">
                  <c:v>360.7680172752724</c:v>
                </c:pt>
                <c:pt idx="123">
                  <c:v>360.7680172752724</c:v>
                </c:pt>
                <c:pt idx="124">
                  <c:v>360.7680172752724</c:v>
                </c:pt>
                <c:pt idx="125">
                  <c:v>360.7680172752724</c:v>
                </c:pt>
                <c:pt idx="126">
                  <c:v>360.7680172752724</c:v>
                </c:pt>
                <c:pt idx="127">
                  <c:v>360.7680172752724</c:v>
                </c:pt>
                <c:pt idx="128">
                  <c:v>360.7680172752724</c:v>
                </c:pt>
                <c:pt idx="129">
                  <c:v>360.7680172752724</c:v>
                </c:pt>
                <c:pt idx="130">
                  <c:v>360.7680172752724</c:v>
                </c:pt>
                <c:pt idx="131">
                  <c:v>360.7680172752724</c:v>
                </c:pt>
                <c:pt idx="132">
                  <c:v>360.7680172752724</c:v>
                </c:pt>
                <c:pt idx="133">
                  <c:v>360.7680172752724</c:v>
                </c:pt>
                <c:pt idx="134">
                  <c:v>360.7680172752724</c:v>
                </c:pt>
                <c:pt idx="135">
                  <c:v>360.7680172752724</c:v>
                </c:pt>
                <c:pt idx="136">
                  <c:v>360.7680172752724</c:v>
                </c:pt>
                <c:pt idx="137">
                  <c:v>360.7680172752724</c:v>
                </c:pt>
                <c:pt idx="138">
                  <c:v>360.7680172752724</c:v>
                </c:pt>
                <c:pt idx="139">
                  <c:v>360.7680172752724</c:v>
                </c:pt>
                <c:pt idx="140">
                  <c:v>360.7680172752724</c:v>
                </c:pt>
                <c:pt idx="141">
                  <c:v>360.7680172752724</c:v>
                </c:pt>
                <c:pt idx="142">
                  <c:v>360.7680172752724</c:v>
                </c:pt>
                <c:pt idx="143">
                  <c:v>360.7680172752724</c:v>
                </c:pt>
                <c:pt idx="144">
                  <c:v>360.7680172752724</c:v>
                </c:pt>
                <c:pt idx="145">
                  <c:v>360.7680172752724</c:v>
                </c:pt>
                <c:pt idx="146">
                  <c:v>360.7680172752724</c:v>
                </c:pt>
                <c:pt idx="147">
                  <c:v>360.7680172752724</c:v>
                </c:pt>
                <c:pt idx="148">
                  <c:v>360.7680172752724</c:v>
                </c:pt>
                <c:pt idx="149">
                  <c:v>360.7680172752724</c:v>
                </c:pt>
                <c:pt idx="150">
                  <c:v>360.7680172752724</c:v>
                </c:pt>
                <c:pt idx="151">
                  <c:v>360.7680172752724</c:v>
                </c:pt>
                <c:pt idx="152">
                  <c:v>360.7680172752724</c:v>
                </c:pt>
                <c:pt idx="153">
                  <c:v>360.7680172752724</c:v>
                </c:pt>
                <c:pt idx="154">
                  <c:v>360.7680172752724</c:v>
                </c:pt>
                <c:pt idx="155">
                  <c:v>360.7680172752724</c:v>
                </c:pt>
                <c:pt idx="156">
                  <c:v>360.7680172752724</c:v>
                </c:pt>
                <c:pt idx="157">
                  <c:v>360.7680172752724</c:v>
                </c:pt>
                <c:pt idx="158">
                  <c:v>360.7680172752724</c:v>
                </c:pt>
                <c:pt idx="159">
                  <c:v>360.7680172752724</c:v>
                </c:pt>
                <c:pt idx="160">
                  <c:v>360.7680172752724</c:v>
                </c:pt>
                <c:pt idx="161">
                  <c:v>360.7680172752724</c:v>
                </c:pt>
                <c:pt idx="162">
                  <c:v>360.7680172752724</c:v>
                </c:pt>
                <c:pt idx="163">
                  <c:v>360.7680172752724</c:v>
                </c:pt>
                <c:pt idx="164">
                  <c:v>360.7680172752724</c:v>
                </c:pt>
                <c:pt idx="165">
                  <c:v>360.7680172752724</c:v>
                </c:pt>
                <c:pt idx="166">
                  <c:v>360.7680172752724</c:v>
                </c:pt>
                <c:pt idx="167">
                  <c:v>360.7680172752724</c:v>
                </c:pt>
                <c:pt idx="168">
                  <c:v>360.7680172752724</c:v>
                </c:pt>
                <c:pt idx="169">
                  <c:v>360.7680172752724</c:v>
                </c:pt>
                <c:pt idx="170">
                  <c:v>360.7680172752724</c:v>
                </c:pt>
                <c:pt idx="171">
                  <c:v>360.7680172752724</c:v>
                </c:pt>
                <c:pt idx="172">
                  <c:v>360.7680172752724</c:v>
                </c:pt>
                <c:pt idx="173">
                  <c:v>360.7680172752724</c:v>
                </c:pt>
                <c:pt idx="174">
                  <c:v>360.7680172752724</c:v>
                </c:pt>
                <c:pt idx="175">
                  <c:v>360.7680172752724</c:v>
                </c:pt>
                <c:pt idx="176">
                  <c:v>360.7680172752724</c:v>
                </c:pt>
                <c:pt idx="177">
                  <c:v>360.7680172752724</c:v>
                </c:pt>
                <c:pt idx="178">
                  <c:v>360.7680172752724</c:v>
                </c:pt>
                <c:pt idx="179">
                  <c:v>360.7680172752724</c:v>
                </c:pt>
                <c:pt idx="180">
                  <c:v>360.7680172752724</c:v>
                </c:pt>
                <c:pt idx="181">
                  <c:v>360.7680172752724</c:v>
                </c:pt>
                <c:pt idx="182">
                  <c:v>360.7680172752724</c:v>
                </c:pt>
                <c:pt idx="183">
                  <c:v>360.7680172752724</c:v>
                </c:pt>
                <c:pt idx="184">
                  <c:v>360.7680172752724</c:v>
                </c:pt>
                <c:pt idx="185">
                  <c:v>360.7680172752724</c:v>
                </c:pt>
                <c:pt idx="186">
                  <c:v>360.7680172752724</c:v>
                </c:pt>
                <c:pt idx="187">
                  <c:v>360.7680172752724</c:v>
                </c:pt>
                <c:pt idx="188">
                  <c:v>360.7680172752724</c:v>
                </c:pt>
                <c:pt idx="189">
                  <c:v>360.7680172752724</c:v>
                </c:pt>
                <c:pt idx="190">
                  <c:v>360.7680172752724</c:v>
                </c:pt>
                <c:pt idx="191">
                  <c:v>360.7680172752724</c:v>
                </c:pt>
                <c:pt idx="192">
                  <c:v>360.7680172752724</c:v>
                </c:pt>
                <c:pt idx="193">
                  <c:v>360.7680172752724</c:v>
                </c:pt>
                <c:pt idx="194">
                  <c:v>360.7680172752724</c:v>
                </c:pt>
                <c:pt idx="195">
                  <c:v>360.7680172752724</c:v>
                </c:pt>
                <c:pt idx="196">
                  <c:v>360.7680172752724</c:v>
                </c:pt>
                <c:pt idx="197">
                  <c:v>360.7680172752724</c:v>
                </c:pt>
                <c:pt idx="198">
                  <c:v>360.7680172752724</c:v>
                </c:pt>
                <c:pt idx="199">
                  <c:v>360.7680172752724</c:v>
                </c:pt>
                <c:pt idx="200">
                  <c:v>360.7680172752724</c:v>
                </c:pt>
                <c:pt idx="201">
                  <c:v>360.7680172752724</c:v>
                </c:pt>
                <c:pt idx="202">
                  <c:v>360.7680172752724</c:v>
                </c:pt>
                <c:pt idx="203">
                  <c:v>360.7680172752724</c:v>
                </c:pt>
                <c:pt idx="204">
                  <c:v>360.7680172752724</c:v>
                </c:pt>
                <c:pt idx="205">
                  <c:v>360.7680172752724</c:v>
                </c:pt>
                <c:pt idx="206">
                  <c:v>360.7680172752724</c:v>
                </c:pt>
                <c:pt idx="207">
                  <c:v>360.7680172752724</c:v>
                </c:pt>
                <c:pt idx="208">
                  <c:v>360.7680172752724</c:v>
                </c:pt>
                <c:pt idx="209">
                  <c:v>360.7680172752724</c:v>
                </c:pt>
                <c:pt idx="210">
                  <c:v>360.7680172752724</c:v>
                </c:pt>
                <c:pt idx="211">
                  <c:v>360.7680172752724</c:v>
                </c:pt>
                <c:pt idx="212">
                  <c:v>360.7680172752724</c:v>
                </c:pt>
                <c:pt idx="213">
                  <c:v>360.7680172752724</c:v>
                </c:pt>
                <c:pt idx="214">
                  <c:v>360.7680172752724</c:v>
                </c:pt>
                <c:pt idx="215">
                  <c:v>360.7680172752724</c:v>
                </c:pt>
                <c:pt idx="216">
                  <c:v>360.7680172752724</c:v>
                </c:pt>
                <c:pt idx="217">
                  <c:v>360.7680172752724</c:v>
                </c:pt>
                <c:pt idx="218">
                  <c:v>360.7680172752724</c:v>
                </c:pt>
                <c:pt idx="219">
                  <c:v>360.7680172752724</c:v>
                </c:pt>
                <c:pt idx="220">
                  <c:v>360.7680172752724</c:v>
                </c:pt>
                <c:pt idx="221">
                  <c:v>360.7680172752724</c:v>
                </c:pt>
                <c:pt idx="222">
                  <c:v>360.7680172752724</c:v>
                </c:pt>
                <c:pt idx="223">
                  <c:v>360.7680172752724</c:v>
                </c:pt>
                <c:pt idx="224">
                  <c:v>360.7680172752724</c:v>
                </c:pt>
                <c:pt idx="225">
                  <c:v>360.7680172752724</c:v>
                </c:pt>
                <c:pt idx="226">
                  <c:v>360.7680172752724</c:v>
                </c:pt>
                <c:pt idx="227">
                  <c:v>360.7680172752724</c:v>
                </c:pt>
                <c:pt idx="228">
                  <c:v>360.7680172752724</c:v>
                </c:pt>
                <c:pt idx="229">
                  <c:v>360.7680172752724</c:v>
                </c:pt>
                <c:pt idx="230">
                  <c:v>360.7680172752724</c:v>
                </c:pt>
                <c:pt idx="231">
                  <c:v>360.7680172752724</c:v>
                </c:pt>
                <c:pt idx="232">
                  <c:v>360.7680172752724</c:v>
                </c:pt>
                <c:pt idx="233">
                  <c:v>360.7680172752724</c:v>
                </c:pt>
                <c:pt idx="234">
                  <c:v>360.7680172752724</c:v>
                </c:pt>
                <c:pt idx="235">
                  <c:v>360.7680172752724</c:v>
                </c:pt>
                <c:pt idx="236">
                  <c:v>360.7680172752724</c:v>
                </c:pt>
                <c:pt idx="237">
                  <c:v>360.7680172752724</c:v>
                </c:pt>
                <c:pt idx="238">
                  <c:v>360.7680172752724</c:v>
                </c:pt>
                <c:pt idx="239">
                  <c:v>360.7680172752724</c:v>
                </c:pt>
                <c:pt idx="240">
                  <c:v>360.7680172752724</c:v>
                </c:pt>
                <c:pt idx="241">
                  <c:v>360.7680172752724</c:v>
                </c:pt>
                <c:pt idx="242">
                  <c:v>360.7680172752724</c:v>
                </c:pt>
                <c:pt idx="243">
                  <c:v>360.7680172752724</c:v>
                </c:pt>
                <c:pt idx="244">
                  <c:v>360.7680172752724</c:v>
                </c:pt>
                <c:pt idx="245">
                  <c:v>360.7680172752724</c:v>
                </c:pt>
                <c:pt idx="246">
                  <c:v>360.7680172752724</c:v>
                </c:pt>
                <c:pt idx="247">
                  <c:v>360.7680172752724</c:v>
                </c:pt>
                <c:pt idx="248">
                  <c:v>360.7680172752724</c:v>
                </c:pt>
                <c:pt idx="249">
                  <c:v>360.7680172752724</c:v>
                </c:pt>
                <c:pt idx="250">
                  <c:v>360.7680172752724</c:v>
                </c:pt>
                <c:pt idx="251">
                  <c:v>360.7680172752724</c:v>
                </c:pt>
                <c:pt idx="252">
                  <c:v>360.7680172752724</c:v>
                </c:pt>
                <c:pt idx="253">
                  <c:v>360.7680172752724</c:v>
                </c:pt>
                <c:pt idx="254">
                  <c:v>360.7680172752724</c:v>
                </c:pt>
                <c:pt idx="255">
                  <c:v>360.7680172752724</c:v>
                </c:pt>
                <c:pt idx="256">
                  <c:v>360.7680172752724</c:v>
                </c:pt>
                <c:pt idx="257">
                  <c:v>360.7680172752724</c:v>
                </c:pt>
                <c:pt idx="258">
                  <c:v>360.7680172752724</c:v>
                </c:pt>
                <c:pt idx="259">
                  <c:v>360.7680172752724</c:v>
                </c:pt>
                <c:pt idx="260">
                  <c:v>360.7680172752724</c:v>
                </c:pt>
                <c:pt idx="261">
                  <c:v>360.7680172752724</c:v>
                </c:pt>
                <c:pt idx="262">
                  <c:v>360.7680172752724</c:v>
                </c:pt>
                <c:pt idx="263">
                  <c:v>360.7680172752724</c:v>
                </c:pt>
                <c:pt idx="264">
                  <c:v>360.7680172752724</c:v>
                </c:pt>
                <c:pt idx="265">
                  <c:v>360.7680172752724</c:v>
                </c:pt>
                <c:pt idx="266">
                  <c:v>360.7680172752724</c:v>
                </c:pt>
                <c:pt idx="267">
                  <c:v>360.7680172752724</c:v>
                </c:pt>
                <c:pt idx="268">
                  <c:v>360.7680172752724</c:v>
                </c:pt>
                <c:pt idx="269">
                  <c:v>360.7680172752724</c:v>
                </c:pt>
                <c:pt idx="270">
                  <c:v>360.7680172752724</c:v>
                </c:pt>
                <c:pt idx="271">
                  <c:v>360.7680172752724</c:v>
                </c:pt>
                <c:pt idx="272">
                  <c:v>360.7680172752724</c:v>
                </c:pt>
                <c:pt idx="273">
                  <c:v>360.7680172752724</c:v>
                </c:pt>
                <c:pt idx="274">
                  <c:v>360.7680172752724</c:v>
                </c:pt>
                <c:pt idx="275">
                  <c:v>360.7680172752724</c:v>
                </c:pt>
                <c:pt idx="276">
                  <c:v>360.7680172752724</c:v>
                </c:pt>
                <c:pt idx="277">
                  <c:v>360.7680172752724</c:v>
                </c:pt>
                <c:pt idx="278">
                  <c:v>360.7680172752724</c:v>
                </c:pt>
                <c:pt idx="279">
                  <c:v>360.7680172752724</c:v>
                </c:pt>
                <c:pt idx="280">
                  <c:v>360.7680172752724</c:v>
                </c:pt>
                <c:pt idx="281">
                  <c:v>360.7680172752724</c:v>
                </c:pt>
                <c:pt idx="282">
                  <c:v>360.7680172752724</c:v>
                </c:pt>
                <c:pt idx="283">
                  <c:v>360.7680172752724</c:v>
                </c:pt>
                <c:pt idx="284">
                  <c:v>360.7680172752724</c:v>
                </c:pt>
                <c:pt idx="285">
                  <c:v>360.7680172752724</c:v>
                </c:pt>
                <c:pt idx="286">
                  <c:v>360.7680172752724</c:v>
                </c:pt>
                <c:pt idx="287">
                  <c:v>360.7680172752724</c:v>
                </c:pt>
                <c:pt idx="288">
                  <c:v>360.7680172752724</c:v>
                </c:pt>
                <c:pt idx="289">
                  <c:v>360.7680172752724</c:v>
                </c:pt>
                <c:pt idx="290">
                  <c:v>360.7680172752724</c:v>
                </c:pt>
                <c:pt idx="291">
                  <c:v>360.7680172752724</c:v>
                </c:pt>
                <c:pt idx="292">
                  <c:v>360.7680172752724</c:v>
                </c:pt>
                <c:pt idx="293">
                  <c:v>360.7680172752724</c:v>
                </c:pt>
                <c:pt idx="294">
                  <c:v>360.7680172752724</c:v>
                </c:pt>
                <c:pt idx="295">
                  <c:v>360.7680172752724</c:v>
                </c:pt>
                <c:pt idx="296">
                  <c:v>360.7680172752724</c:v>
                </c:pt>
                <c:pt idx="297">
                  <c:v>360.7680172752724</c:v>
                </c:pt>
                <c:pt idx="298">
                  <c:v>360.7680172752724</c:v>
                </c:pt>
                <c:pt idx="299">
                  <c:v>360.7680172752724</c:v>
                </c:pt>
                <c:pt idx="300">
                  <c:v>360.7680172752724</c:v>
                </c:pt>
                <c:pt idx="301">
                  <c:v>360.7680172752724</c:v>
                </c:pt>
                <c:pt idx="302">
                  <c:v>360.7680172752724</c:v>
                </c:pt>
                <c:pt idx="303">
                  <c:v>360.7680172752724</c:v>
                </c:pt>
                <c:pt idx="304">
                  <c:v>360.7680172752724</c:v>
                </c:pt>
                <c:pt idx="305">
                  <c:v>360.7680172752724</c:v>
                </c:pt>
                <c:pt idx="306">
                  <c:v>360.7680172752724</c:v>
                </c:pt>
                <c:pt idx="307">
                  <c:v>360.7680172752724</c:v>
                </c:pt>
                <c:pt idx="308">
                  <c:v>360.7680172752724</c:v>
                </c:pt>
                <c:pt idx="309">
                  <c:v>360.7680172752724</c:v>
                </c:pt>
                <c:pt idx="310">
                  <c:v>360.7680172752724</c:v>
                </c:pt>
                <c:pt idx="311">
                  <c:v>360.7680172752724</c:v>
                </c:pt>
                <c:pt idx="312">
                  <c:v>360.7680172752724</c:v>
                </c:pt>
                <c:pt idx="313">
                  <c:v>360.7680172752724</c:v>
                </c:pt>
                <c:pt idx="314">
                  <c:v>360.7680172752724</c:v>
                </c:pt>
                <c:pt idx="315">
                  <c:v>360.7680172752724</c:v>
                </c:pt>
                <c:pt idx="316">
                  <c:v>360.7680172752724</c:v>
                </c:pt>
                <c:pt idx="317">
                  <c:v>360.7680172752724</c:v>
                </c:pt>
                <c:pt idx="318">
                  <c:v>360.7680172752724</c:v>
                </c:pt>
                <c:pt idx="319">
                  <c:v>360.7680172752724</c:v>
                </c:pt>
                <c:pt idx="320">
                  <c:v>360.7680172752724</c:v>
                </c:pt>
                <c:pt idx="321">
                  <c:v>360.7680172752724</c:v>
                </c:pt>
                <c:pt idx="322">
                  <c:v>360.7680172752724</c:v>
                </c:pt>
                <c:pt idx="323">
                  <c:v>360.7680172752724</c:v>
                </c:pt>
                <c:pt idx="324">
                  <c:v>360.7680172752724</c:v>
                </c:pt>
                <c:pt idx="325">
                  <c:v>360.7680172752724</c:v>
                </c:pt>
                <c:pt idx="326">
                  <c:v>360.7680172752724</c:v>
                </c:pt>
                <c:pt idx="327">
                  <c:v>360.7680172752724</c:v>
                </c:pt>
                <c:pt idx="328">
                  <c:v>360.7680172752724</c:v>
                </c:pt>
                <c:pt idx="329">
                  <c:v>360.7680172752724</c:v>
                </c:pt>
                <c:pt idx="330">
                  <c:v>360.7680172752724</c:v>
                </c:pt>
                <c:pt idx="331">
                  <c:v>360.7680172752724</c:v>
                </c:pt>
                <c:pt idx="332">
                  <c:v>360.7680172752724</c:v>
                </c:pt>
                <c:pt idx="333">
                  <c:v>360.7680172752724</c:v>
                </c:pt>
                <c:pt idx="334">
                  <c:v>360.7680172752724</c:v>
                </c:pt>
                <c:pt idx="335">
                  <c:v>360.7680172752724</c:v>
                </c:pt>
                <c:pt idx="336">
                  <c:v>360.7680172752724</c:v>
                </c:pt>
                <c:pt idx="337">
                  <c:v>360.7680172752724</c:v>
                </c:pt>
                <c:pt idx="338">
                  <c:v>360.7680172752724</c:v>
                </c:pt>
                <c:pt idx="339">
                  <c:v>360.7680172752724</c:v>
                </c:pt>
                <c:pt idx="340">
                  <c:v>360.7680172752724</c:v>
                </c:pt>
                <c:pt idx="341">
                  <c:v>360.7680172752724</c:v>
                </c:pt>
                <c:pt idx="342">
                  <c:v>360.7680172752724</c:v>
                </c:pt>
                <c:pt idx="343">
                  <c:v>360.7680172752724</c:v>
                </c:pt>
                <c:pt idx="344">
                  <c:v>360.7680172752724</c:v>
                </c:pt>
                <c:pt idx="345">
                  <c:v>360.7680172752724</c:v>
                </c:pt>
                <c:pt idx="346">
                  <c:v>360.7680172752724</c:v>
                </c:pt>
                <c:pt idx="347">
                  <c:v>360.7680172752724</c:v>
                </c:pt>
                <c:pt idx="348">
                  <c:v>360.7680172752724</c:v>
                </c:pt>
                <c:pt idx="349">
                  <c:v>360.7680172752724</c:v>
                </c:pt>
                <c:pt idx="350">
                  <c:v>360.7680172752724</c:v>
                </c:pt>
                <c:pt idx="351">
                  <c:v>360.7680172752724</c:v>
                </c:pt>
                <c:pt idx="352">
                  <c:v>360.7680172752724</c:v>
                </c:pt>
                <c:pt idx="353">
                  <c:v>360.7680172752724</c:v>
                </c:pt>
                <c:pt idx="354">
                  <c:v>360.7680172752724</c:v>
                </c:pt>
                <c:pt idx="355">
                  <c:v>360.7680172752724</c:v>
                </c:pt>
                <c:pt idx="356">
                  <c:v>360.7680172752724</c:v>
                </c:pt>
                <c:pt idx="357">
                  <c:v>360.7680172752724</c:v>
                </c:pt>
                <c:pt idx="358">
                  <c:v>360.7680172752724</c:v>
                </c:pt>
                <c:pt idx="359">
                  <c:v>360.7680172752724</c:v>
                </c:pt>
                <c:pt idx="360">
                  <c:v>360.7680172752724</c:v>
                </c:pt>
                <c:pt idx="361">
                  <c:v>360.7680172752724</c:v>
                </c:pt>
                <c:pt idx="362">
                  <c:v>360.7680172752724</c:v>
                </c:pt>
                <c:pt idx="363">
                  <c:v>360.7680172752724</c:v>
                </c:pt>
                <c:pt idx="364">
                  <c:v>360.7680172752724</c:v>
                </c:pt>
                <c:pt idx="365">
                  <c:v>360.7680172752724</c:v>
                </c:pt>
                <c:pt idx="366">
                  <c:v>360.7680172752724</c:v>
                </c:pt>
                <c:pt idx="367">
                  <c:v>360.7680172752724</c:v>
                </c:pt>
                <c:pt idx="368">
                  <c:v>360.7680172752724</c:v>
                </c:pt>
                <c:pt idx="369">
                  <c:v>360.7680172752724</c:v>
                </c:pt>
                <c:pt idx="370">
                  <c:v>360.7680172752724</c:v>
                </c:pt>
                <c:pt idx="371">
                  <c:v>360.7680172752724</c:v>
                </c:pt>
                <c:pt idx="372">
                  <c:v>360.7680172752724</c:v>
                </c:pt>
                <c:pt idx="373">
                  <c:v>360.7680172752724</c:v>
                </c:pt>
                <c:pt idx="374">
                  <c:v>360.7680172752724</c:v>
                </c:pt>
                <c:pt idx="375">
                  <c:v>360.7680172752724</c:v>
                </c:pt>
                <c:pt idx="376">
                  <c:v>360.7680172752724</c:v>
                </c:pt>
                <c:pt idx="377">
                  <c:v>360.7680172752724</c:v>
                </c:pt>
                <c:pt idx="378">
                  <c:v>360.7680172752724</c:v>
                </c:pt>
                <c:pt idx="379">
                  <c:v>360.7680172752724</c:v>
                </c:pt>
                <c:pt idx="380">
                  <c:v>360.7680172752724</c:v>
                </c:pt>
                <c:pt idx="381">
                  <c:v>360.7680172752724</c:v>
                </c:pt>
                <c:pt idx="382">
                  <c:v>360.7680172752724</c:v>
                </c:pt>
                <c:pt idx="383">
                  <c:v>360.7680172752724</c:v>
                </c:pt>
                <c:pt idx="384">
                  <c:v>360.7680172752724</c:v>
                </c:pt>
                <c:pt idx="385">
                  <c:v>360.7680172752724</c:v>
                </c:pt>
                <c:pt idx="386">
                  <c:v>360.7680172752724</c:v>
                </c:pt>
                <c:pt idx="387">
                  <c:v>360.7680172752724</c:v>
                </c:pt>
                <c:pt idx="388">
                  <c:v>360.7680172752724</c:v>
                </c:pt>
                <c:pt idx="389">
                  <c:v>360.7680172752724</c:v>
                </c:pt>
                <c:pt idx="390">
                  <c:v>360.7680172752724</c:v>
                </c:pt>
                <c:pt idx="391">
                  <c:v>360.7680172752724</c:v>
                </c:pt>
                <c:pt idx="392">
                  <c:v>360.7680172752724</c:v>
                </c:pt>
                <c:pt idx="393">
                  <c:v>360.7680172752724</c:v>
                </c:pt>
                <c:pt idx="394">
                  <c:v>360.7680172752724</c:v>
                </c:pt>
                <c:pt idx="395">
                  <c:v>360.7680172752724</c:v>
                </c:pt>
                <c:pt idx="396">
                  <c:v>360.7680172752724</c:v>
                </c:pt>
                <c:pt idx="397">
                  <c:v>360.7680172752724</c:v>
                </c:pt>
                <c:pt idx="398">
                  <c:v>360.7680172752724</c:v>
                </c:pt>
                <c:pt idx="399">
                  <c:v>360.7680172752724</c:v>
                </c:pt>
                <c:pt idx="400">
                  <c:v>360.7680172752724</c:v>
                </c:pt>
                <c:pt idx="401">
                  <c:v>360.7680172752724</c:v>
                </c:pt>
                <c:pt idx="402">
                  <c:v>360.7680172752724</c:v>
                </c:pt>
                <c:pt idx="403">
                  <c:v>360.7680172752724</c:v>
                </c:pt>
                <c:pt idx="404">
                  <c:v>360.7680172752724</c:v>
                </c:pt>
                <c:pt idx="405">
                  <c:v>360.7680172752724</c:v>
                </c:pt>
                <c:pt idx="406">
                  <c:v>360.7680172752724</c:v>
                </c:pt>
                <c:pt idx="407">
                  <c:v>360.7680172752724</c:v>
                </c:pt>
                <c:pt idx="408">
                  <c:v>360.7680172752724</c:v>
                </c:pt>
                <c:pt idx="409">
                  <c:v>360.7680172752724</c:v>
                </c:pt>
                <c:pt idx="410">
                  <c:v>360.7680172752724</c:v>
                </c:pt>
                <c:pt idx="411">
                  <c:v>360.7680172752724</c:v>
                </c:pt>
                <c:pt idx="412">
                  <c:v>360.7680172752724</c:v>
                </c:pt>
                <c:pt idx="413">
                  <c:v>360.7680172752724</c:v>
                </c:pt>
                <c:pt idx="414">
                  <c:v>360.7680172752724</c:v>
                </c:pt>
                <c:pt idx="415">
                  <c:v>360.7680172752724</c:v>
                </c:pt>
                <c:pt idx="416">
                  <c:v>360.7680172752724</c:v>
                </c:pt>
                <c:pt idx="417">
                  <c:v>360.7680172752724</c:v>
                </c:pt>
                <c:pt idx="418">
                  <c:v>360.7680172752724</c:v>
                </c:pt>
                <c:pt idx="419">
                  <c:v>360.7680172752724</c:v>
                </c:pt>
                <c:pt idx="420">
                  <c:v>360.7680172752724</c:v>
                </c:pt>
                <c:pt idx="421">
                  <c:v>360.7680172752724</c:v>
                </c:pt>
                <c:pt idx="422">
                  <c:v>360.7680172752724</c:v>
                </c:pt>
                <c:pt idx="423">
                  <c:v>360.7680172752724</c:v>
                </c:pt>
                <c:pt idx="424">
                  <c:v>360.7680172752724</c:v>
                </c:pt>
                <c:pt idx="425">
                  <c:v>360.7680172752724</c:v>
                </c:pt>
                <c:pt idx="426">
                  <c:v>360.7680172752724</c:v>
                </c:pt>
                <c:pt idx="427">
                  <c:v>360.7680172752724</c:v>
                </c:pt>
                <c:pt idx="428">
                  <c:v>360.7680172752724</c:v>
                </c:pt>
                <c:pt idx="429">
                  <c:v>360.7680172752724</c:v>
                </c:pt>
                <c:pt idx="430">
                  <c:v>360.7680172752724</c:v>
                </c:pt>
                <c:pt idx="431">
                  <c:v>360.7680172752724</c:v>
                </c:pt>
                <c:pt idx="432">
                  <c:v>360.7680172752724</c:v>
                </c:pt>
                <c:pt idx="433">
                  <c:v>360.7680172752724</c:v>
                </c:pt>
                <c:pt idx="434">
                  <c:v>360.7680172752724</c:v>
                </c:pt>
                <c:pt idx="435">
                  <c:v>360.7680172752724</c:v>
                </c:pt>
                <c:pt idx="436">
                  <c:v>360.7680172752724</c:v>
                </c:pt>
                <c:pt idx="437">
                  <c:v>360.7680172752724</c:v>
                </c:pt>
                <c:pt idx="438">
                  <c:v>360.7680172752724</c:v>
                </c:pt>
                <c:pt idx="439">
                  <c:v>360.7680172752724</c:v>
                </c:pt>
                <c:pt idx="440">
                  <c:v>360.7680172752724</c:v>
                </c:pt>
                <c:pt idx="441">
                  <c:v>360.7680172752724</c:v>
                </c:pt>
                <c:pt idx="442">
                  <c:v>360.7680172752724</c:v>
                </c:pt>
                <c:pt idx="443">
                  <c:v>360.7680172752724</c:v>
                </c:pt>
                <c:pt idx="444">
                  <c:v>360.7680172752724</c:v>
                </c:pt>
                <c:pt idx="445">
                  <c:v>360.7680172752724</c:v>
                </c:pt>
                <c:pt idx="446">
                  <c:v>360.7680172752724</c:v>
                </c:pt>
                <c:pt idx="447">
                  <c:v>360.7680172752724</c:v>
                </c:pt>
                <c:pt idx="448">
                  <c:v>360.7680172752724</c:v>
                </c:pt>
                <c:pt idx="449">
                  <c:v>360.7680172752724</c:v>
                </c:pt>
                <c:pt idx="450">
                  <c:v>360.7680172752724</c:v>
                </c:pt>
                <c:pt idx="451">
                  <c:v>360.7680172752724</c:v>
                </c:pt>
                <c:pt idx="452">
                  <c:v>360.7680172752724</c:v>
                </c:pt>
                <c:pt idx="453">
                  <c:v>360.7680172752724</c:v>
                </c:pt>
                <c:pt idx="454">
                  <c:v>360.7680172752724</c:v>
                </c:pt>
                <c:pt idx="455">
                  <c:v>360.7680172752724</c:v>
                </c:pt>
                <c:pt idx="456">
                  <c:v>360.7680172752724</c:v>
                </c:pt>
                <c:pt idx="457">
                  <c:v>360.7680172752724</c:v>
                </c:pt>
                <c:pt idx="458">
                  <c:v>360.7680172752724</c:v>
                </c:pt>
                <c:pt idx="459">
                  <c:v>360.7680172752724</c:v>
                </c:pt>
                <c:pt idx="460">
                  <c:v>360.7680172752724</c:v>
                </c:pt>
                <c:pt idx="461">
                  <c:v>360.7680172752724</c:v>
                </c:pt>
                <c:pt idx="462">
                  <c:v>360.7680172752724</c:v>
                </c:pt>
                <c:pt idx="463">
                  <c:v>360.7680172752724</c:v>
                </c:pt>
                <c:pt idx="464">
                  <c:v>360.7680172752724</c:v>
                </c:pt>
                <c:pt idx="465">
                  <c:v>360.7680172752724</c:v>
                </c:pt>
                <c:pt idx="466">
                  <c:v>360.7680172752724</c:v>
                </c:pt>
                <c:pt idx="467">
                  <c:v>360.7680172752724</c:v>
                </c:pt>
                <c:pt idx="468">
                  <c:v>360.7680172752724</c:v>
                </c:pt>
                <c:pt idx="469">
                  <c:v>360.7680172752724</c:v>
                </c:pt>
                <c:pt idx="470">
                  <c:v>360.7680172752724</c:v>
                </c:pt>
                <c:pt idx="471">
                  <c:v>360.7680172752724</c:v>
                </c:pt>
                <c:pt idx="472">
                  <c:v>360.7680172752724</c:v>
                </c:pt>
                <c:pt idx="473">
                  <c:v>360.7680172752724</c:v>
                </c:pt>
                <c:pt idx="474">
                  <c:v>360.7680172752724</c:v>
                </c:pt>
                <c:pt idx="475">
                  <c:v>360.7680172752724</c:v>
                </c:pt>
                <c:pt idx="476">
                  <c:v>360.7680172752724</c:v>
                </c:pt>
                <c:pt idx="477">
                  <c:v>360.7680172752724</c:v>
                </c:pt>
                <c:pt idx="478">
                  <c:v>360.7680172752724</c:v>
                </c:pt>
                <c:pt idx="479">
                  <c:v>360.7680172752724</c:v>
                </c:pt>
                <c:pt idx="480">
                  <c:v>360.7680172752724</c:v>
                </c:pt>
                <c:pt idx="481">
                  <c:v>360.7680172752724</c:v>
                </c:pt>
                <c:pt idx="482">
                  <c:v>360.7680172752724</c:v>
                </c:pt>
                <c:pt idx="483">
                  <c:v>360.7680172752724</c:v>
                </c:pt>
                <c:pt idx="484">
                  <c:v>360.7680172752724</c:v>
                </c:pt>
                <c:pt idx="485">
                  <c:v>360.7680172752724</c:v>
                </c:pt>
                <c:pt idx="486">
                  <c:v>360.7680172752724</c:v>
                </c:pt>
                <c:pt idx="487">
                  <c:v>360.7680172752724</c:v>
                </c:pt>
                <c:pt idx="488">
                  <c:v>360.7680172752724</c:v>
                </c:pt>
                <c:pt idx="489">
                  <c:v>360.7680172752724</c:v>
                </c:pt>
                <c:pt idx="490">
                  <c:v>360.7680172752724</c:v>
                </c:pt>
                <c:pt idx="491">
                  <c:v>360.7680172752724</c:v>
                </c:pt>
                <c:pt idx="492">
                  <c:v>360.7680172752724</c:v>
                </c:pt>
                <c:pt idx="493">
                  <c:v>360.7680172752724</c:v>
                </c:pt>
                <c:pt idx="494">
                  <c:v>360.7680172752724</c:v>
                </c:pt>
                <c:pt idx="495">
                  <c:v>360.7680172752724</c:v>
                </c:pt>
                <c:pt idx="496">
                  <c:v>360.7680172752724</c:v>
                </c:pt>
                <c:pt idx="497">
                  <c:v>360.7680172752724</c:v>
                </c:pt>
                <c:pt idx="498">
                  <c:v>360.7680172752724</c:v>
                </c:pt>
                <c:pt idx="499">
                  <c:v>360.7680172752724</c:v>
                </c:pt>
                <c:pt idx="500">
                  <c:v>360.7680172752724</c:v>
                </c:pt>
                <c:pt idx="501">
                  <c:v>360.7680172752724</c:v>
                </c:pt>
                <c:pt idx="502">
                  <c:v>360.7680172752724</c:v>
                </c:pt>
                <c:pt idx="503">
                  <c:v>360.7680172752724</c:v>
                </c:pt>
                <c:pt idx="504">
                  <c:v>360.7680172752724</c:v>
                </c:pt>
                <c:pt idx="505">
                  <c:v>360.7680172752724</c:v>
                </c:pt>
                <c:pt idx="506">
                  <c:v>360.7680172752724</c:v>
                </c:pt>
                <c:pt idx="507">
                  <c:v>360.7680172752724</c:v>
                </c:pt>
                <c:pt idx="508">
                  <c:v>360.7680172752724</c:v>
                </c:pt>
                <c:pt idx="509">
                  <c:v>360.7680172752724</c:v>
                </c:pt>
                <c:pt idx="510">
                  <c:v>360.7680172752724</c:v>
                </c:pt>
                <c:pt idx="511">
                  <c:v>360.7680172752724</c:v>
                </c:pt>
                <c:pt idx="512">
                  <c:v>360.7680172752724</c:v>
                </c:pt>
                <c:pt idx="513">
                  <c:v>360.7680172752724</c:v>
                </c:pt>
                <c:pt idx="514">
                  <c:v>360.7680172752724</c:v>
                </c:pt>
                <c:pt idx="515">
                  <c:v>360.7680172752724</c:v>
                </c:pt>
                <c:pt idx="516">
                  <c:v>360.7680172752724</c:v>
                </c:pt>
                <c:pt idx="517">
                  <c:v>360.7680172752724</c:v>
                </c:pt>
                <c:pt idx="518">
                  <c:v>360.7680172752724</c:v>
                </c:pt>
                <c:pt idx="519">
                  <c:v>360.7680172752724</c:v>
                </c:pt>
                <c:pt idx="520">
                  <c:v>360.7680172752724</c:v>
                </c:pt>
                <c:pt idx="521">
                  <c:v>360.7680172752724</c:v>
                </c:pt>
                <c:pt idx="522">
                  <c:v>360.7680172752724</c:v>
                </c:pt>
                <c:pt idx="523">
                  <c:v>360.7680172752724</c:v>
                </c:pt>
                <c:pt idx="524">
                  <c:v>360.7680172752724</c:v>
                </c:pt>
                <c:pt idx="525">
                  <c:v>360.7680172752724</c:v>
                </c:pt>
                <c:pt idx="526">
                  <c:v>360.7680172752724</c:v>
                </c:pt>
                <c:pt idx="527">
                  <c:v>360.7680172752724</c:v>
                </c:pt>
                <c:pt idx="528">
                  <c:v>360.7680172752724</c:v>
                </c:pt>
                <c:pt idx="529">
                  <c:v>360.7680172752724</c:v>
                </c:pt>
                <c:pt idx="530">
                  <c:v>360.7680172752724</c:v>
                </c:pt>
                <c:pt idx="531">
                  <c:v>360.7680172752724</c:v>
                </c:pt>
                <c:pt idx="532">
                  <c:v>360.7680172752724</c:v>
                </c:pt>
                <c:pt idx="533">
                  <c:v>360.7680172752724</c:v>
                </c:pt>
                <c:pt idx="534">
                  <c:v>360.7680172752724</c:v>
                </c:pt>
                <c:pt idx="535">
                  <c:v>360.7680172752724</c:v>
                </c:pt>
                <c:pt idx="536">
                  <c:v>360.7680172752724</c:v>
                </c:pt>
                <c:pt idx="537">
                  <c:v>360.7680172752724</c:v>
                </c:pt>
                <c:pt idx="538">
                  <c:v>360.7680172752724</c:v>
                </c:pt>
                <c:pt idx="539">
                  <c:v>360.7680172752724</c:v>
                </c:pt>
                <c:pt idx="540">
                  <c:v>360.7680172752724</c:v>
                </c:pt>
                <c:pt idx="541">
                  <c:v>360.7680172752724</c:v>
                </c:pt>
                <c:pt idx="542">
                  <c:v>360.7680172752724</c:v>
                </c:pt>
                <c:pt idx="543">
                  <c:v>360.7680172752724</c:v>
                </c:pt>
                <c:pt idx="544">
                  <c:v>360.7680172752724</c:v>
                </c:pt>
                <c:pt idx="545">
                  <c:v>360.7680172752724</c:v>
                </c:pt>
                <c:pt idx="546">
                  <c:v>360.7680172752724</c:v>
                </c:pt>
                <c:pt idx="547">
                  <c:v>360.7680172752724</c:v>
                </c:pt>
                <c:pt idx="548">
                  <c:v>360.7680172752724</c:v>
                </c:pt>
                <c:pt idx="549">
                  <c:v>360.7680172752724</c:v>
                </c:pt>
                <c:pt idx="550">
                  <c:v>360.7680172752724</c:v>
                </c:pt>
                <c:pt idx="551">
                  <c:v>360.7680172752724</c:v>
                </c:pt>
                <c:pt idx="552">
                  <c:v>360.7680172752724</c:v>
                </c:pt>
                <c:pt idx="553">
                  <c:v>360.7680172752724</c:v>
                </c:pt>
                <c:pt idx="554">
                  <c:v>360.7680172752724</c:v>
                </c:pt>
                <c:pt idx="555">
                  <c:v>360.7680172752724</c:v>
                </c:pt>
                <c:pt idx="556">
                  <c:v>360.7680172752724</c:v>
                </c:pt>
                <c:pt idx="557">
                  <c:v>360.7680172752724</c:v>
                </c:pt>
                <c:pt idx="558">
                  <c:v>360.7680172752724</c:v>
                </c:pt>
                <c:pt idx="559">
                  <c:v>360.7680172752724</c:v>
                </c:pt>
                <c:pt idx="560">
                  <c:v>360.7680172752724</c:v>
                </c:pt>
                <c:pt idx="561">
                  <c:v>360.7680172752724</c:v>
                </c:pt>
                <c:pt idx="562">
                  <c:v>360.7680172752724</c:v>
                </c:pt>
                <c:pt idx="563">
                  <c:v>360.7680172752724</c:v>
                </c:pt>
                <c:pt idx="564">
                  <c:v>360.7680172752724</c:v>
                </c:pt>
                <c:pt idx="565">
                  <c:v>360.7680172752724</c:v>
                </c:pt>
                <c:pt idx="566">
                  <c:v>360.7680172752724</c:v>
                </c:pt>
                <c:pt idx="567">
                  <c:v>360.7680172752724</c:v>
                </c:pt>
                <c:pt idx="568">
                  <c:v>360.7680172752724</c:v>
                </c:pt>
                <c:pt idx="569">
                  <c:v>360.7680172752724</c:v>
                </c:pt>
                <c:pt idx="570">
                  <c:v>360.7680172752724</c:v>
                </c:pt>
                <c:pt idx="571">
                  <c:v>360.7680172752724</c:v>
                </c:pt>
                <c:pt idx="572">
                  <c:v>360.7680172752724</c:v>
                </c:pt>
                <c:pt idx="573">
                  <c:v>360.7680172752724</c:v>
                </c:pt>
                <c:pt idx="574">
                  <c:v>360.7680172752724</c:v>
                </c:pt>
                <c:pt idx="575">
                  <c:v>360.7680172752724</c:v>
                </c:pt>
                <c:pt idx="576">
                  <c:v>360.7680172752724</c:v>
                </c:pt>
                <c:pt idx="577">
                  <c:v>360.7680172752724</c:v>
                </c:pt>
                <c:pt idx="578">
                  <c:v>360.7680172752724</c:v>
                </c:pt>
                <c:pt idx="579">
                  <c:v>360.7680172752724</c:v>
                </c:pt>
                <c:pt idx="580">
                  <c:v>360.7680172752724</c:v>
                </c:pt>
                <c:pt idx="581">
                  <c:v>360.7680172752724</c:v>
                </c:pt>
                <c:pt idx="582">
                  <c:v>360.7680172752724</c:v>
                </c:pt>
                <c:pt idx="583">
                  <c:v>360.7680172752724</c:v>
                </c:pt>
                <c:pt idx="584">
                  <c:v>360.7680172752724</c:v>
                </c:pt>
                <c:pt idx="585">
                  <c:v>360.7680172752724</c:v>
                </c:pt>
                <c:pt idx="586">
                  <c:v>360.7680172752724</c:v>
                </c:pt>
                <c:pt idx="587">
                  <c:v>360.7680172752724</c:v>
                </c:pt>
                <c:pt idx="588">
                  <c:v>360.7680172752724</c:v>
                </c:pt>
                <c:pt idx="589">
                  <c:v>360.7680172752724</c:v>
                </c:pt>
                <c:pt idx="590">
                  <c:v>360.7680172752724</c:v>
                </c:pt>
                <c:pt idx="591">
                  <c:v>360.7680172752724</c:v>
                </c:pt>
                <c:pt idx="592">
                  <c:v>360.7680172752724</c:v>
                </c:pt>
                <c:pt idx="593">
                  <c:v>360.7680172752724</c:v>
                </c:pt>
                <c:pt idx="594">
                  <c:v>360.7680172752724</c:v>
                </c:pt>
                <c:pt idx="595">
                  <c:v>360.7680172752724</c:v>
                </c:pt>
                <c:pt idx="596">
                  <c:v>360.7680172752724</c:v>
                </c:pt>
                <c:pt idx="597">
                  <c:v>360.7680172752724</c:v>
                </c:pt>
                <c:pt idx="598">
                  <c:v>360.7680172752724</c:v>
                </c:pt>
                <c:pt idx="599">
                  <c:v>360.7680172752724</c:v>
                </c:pt>
                <c:pt idx="600">
                  <c:v>360.7680172752724</c:v>
                </c:pt>
              </c:numCache>
            </c:numRef>
          </c:xVal>
          <c:yVal>
            <c:numRef>
              <c:f>Blad2!$I$2:$I$602</c:f>
              <c:numCache>
                <c:ptCount val="601"/>
                <c:pt idx="0">
                  <c:v>0</c:v>
                </c:pt>
                <c:pt idx="1">
                  <c:v>4.240951086632196</c:v>
                </c:pt>
                <c:pt idx="2">
                  <c:v>8.381902173264393</c:v>
                </c:pt>
                <c:pt idx="3">
                  <c:v>12.42285325989659</c:v>
                </c:pt>
                <c:pt idx="4">
                  <c:v>16.363804346528784</c:v>
                </c:pt>
                <c:pt idx="5">
                  <c:v>20.20475543316098</c:v>
                </c:pt>
                <c:pt idx="6">
                  <c:v>23.945706519793177</c:v>
                </c:pt>
                <c:pt idx="7">
                  <c:v>27.586657606425373</c:v>
                </c:pt>
                <c:pt idx="8">
                  <c:v>31.127608693057567</c:v>
                </c:pt>
                <c:pt idx="9">
                  <c:v>34.568559779689764</c:v>
                </c:pt>
                <c:pt idx="10">
                  <c:v>37.90951086632196</c:v>
                </c:pt>
                <c:pt idx="11">
                  <c:v>41.15046195295415</c:v>
                </c:pt>
                <c:pt idx="12">
                  <c:v>44.291413039586345</c:v>
                </c:pt>
                <c:pt idx="13">
                  <c:v>47.33236412621854</c:v>
                </c:pt>
                <c:pt idx="14">
                  <c:v>50.27331521285074</c:v>
                </c:pt>
                <c:pt idx="15">
                  <c:v>53.114266299482935</c:v>
                </c:pt>
                <c:pt idx="16">
                  <c:v>55.85521738611513</c:v>
                </c:pt>
                <c:pt idx="17">
                  <c:v>58.49616847274733</c:v>
                </c:pt>
                <c:pt idx="18">
                  <c:v>61.037119559379526</c:v>
                </c:pt>
                <c:pt idx="19">
                  <c:v>63.47807064601172</c:v>
                </c:pt>
                <c:pt idx="20">
                  <c:v>65.81902173264392</c:v>
                </c:pt>
                <c:pt idx="21">
                  <c:v>68.05997281927611</c:v>
                </c:pt>
                <c:pt idx="22">
                  <c:v>70.20092390590831</c:v>
                </c:pt>
                <c:pt idx="23">
                  <c:v>72.2418749925405</c:v>
                </c:pt>
                <c:pt idx="24">
                  <c:v>74.1828260791727</c:v>
                </c:pt>
                <c:pt idx="25">
                  <c:v>76.0237771658049</c:v>
                </c:pt>
                <c:pt idx="26">
                  <c:v>77.7647282524371</c:v>
                </c:pt>
                <c:pt idx="27">
                  <c:v>79.4056793390693</c:v>
                </c:pt>
                <c:pt idx="28">
                  <c:v>80.94663042570149</c:v>
                </c:pt>
                <c:pt idx="29">
                  <c:v>82.38758151233368</c:v>
                </c:pt>
                <c:pt idx="30">
                  <c:v>83.72853259896588</c:v>
                </c:pt>
                <c:pt idx="31">
                  <c:v>84.96948368559808</c:v>
                </c:pt>
                <c:pt idx="32">
                  <c:v>86.11043477223028</c:v>
                </c:pt>
                <c:pt idx="33">
                  <c:v>87.15138585886247</c:v>
                </c:pt>
                <c:pt idx="34">
                  <c:v>88.09233694549467</c:v>
                </c:pt>
                <c:pt idx="35">
                  <c:v>88.93328803212687</c:v>
                </c:pt>
                <c:pt idx="36">
                  <c:v>89.67423911875906</c:v>
                </c:pt>
                <c:pt idx="37">
                  <c:v>90.31519020539126</c:v>
                </c:pt>
                <c:pt idx="38">
                  <c:v>90.85614129202345</c:v>
                </c:pt>
                <c:pt idx="39">
                  <c:v>91.29709237865565</c:v>
                </c:pt>
                <c:pt idx="40">
                  <c:v>91.63804346528785</c:v>
                </c:pt>
                <c:pt idx="41">
                  <c:v>91.87899455192004</c:v>
                </c:pt>
                <c:pt idx="42">
                  <c:v>92.01994563855224</c:v>
                </c:pt>
                <c:pt idx="43">
                  <c:v>92.06089672518443</c:v>
                </c:pt>
                <c:pt idx="44">
                  <c:v>92.00184781181663</c:v>
                </c:pt>
                <c:pt idx="45">
                  <c:v>91.84279889844883</c:v>
                </c:pt>
                <c:pt idx="46">
                  <c:v>91.58374998508103</c:v>
                </c:pt>
                <c:pt idx="47">
                  <c:v>91.22470107171323</c:v>
                </c:pt>
                <c:pt idx="48">
                  <c:v>90.76565215834542</c:v>
                </c:pt>
                <c:pt idx="49">
                  <c:v>90.20660324497761</c:v>
                </c:pt>
                <c:pt idx="50">
                  <c:v>89.54755433160982</c:v>
                </c:pt>
                <c:pt idx="51">
                  <c:v>88.78850541824201</c:v>
                </c:pt>
                <c:pt idx="52">
                  <c:v>87.92945650487421</c:v>
                </c:pt>
                <c:pt idx="53">
                  <c:v>86.9704075915064</c:v>
                </c:pt>
                <c:pt idx="54">
                  <c:v>85.9113586781386</c:v>
                </c:pt>
                <c:pt idx="55">
                  <c:v>84.7523097647708</c:v>
                </c:pt>
                <c:pt idx="56">
                  <c:v>83.493260851403</c:v>
                </c:pt>
                <c:pt idx="57">
                  <c:v>82.1342119380352</c:v>
                </c:pt>
                <c:pt idx="58">
                  <c:v>80.67516302466738</c:v>
                </c:pt>
                <c:pt idx="59">
                  <c:v>79.11611411129958</c:v>
                </c:pt>
                <c:pt idx="60">
                  <c:v>77.45706519793178</c:v>
                </c:pt>
                <c:pt idx="61">
                  <c:v>75.69801628456398</c:v>
                </c:pt>
                <c:pt idx="62">
                  <c:v>73.83896737119618</c:v>
                </c:pt>
                <c:pt idx="63">
                  <c:v>71.87991845782837</c:v>
                </c:pt>
                <c:pt idx="64">
                  <c:v>69.82086954446056</c:v>
                </c:pt>
                <c:pt idx="65">
                  <c:v>67.66182063109277</c:v>
                </c:pt>
                <c:pt idx="66">
                  <c:v>65.40277171772496</c:v>
                </c:pt>
                <c:pt idx="67">
                  <c:v>63.04372280435716</c:v>
                </c:pt>
                <c:pt idx="68">
                  <c:v>60.58467389098936</c:v>
                </c:pt>
                <c:pt idx="69">
                  <c:v>58.025624977621554</c:v>
                </c:pt>
                <c:pt idx="70">
                  <c:v>55.36657606425375</c:v>
                </c:pt>
                <c:pt idx="71">
                  <c:v>52.60752715088594</c:v>
                </c:pt>
                <c:pt idx="72">
                  <c:v>49.74847823751814</c:v>
                </c:pt>
                <c:pt idx="73">
                  <c:v>46.78942932415034</c:v>
                </c:pt>
                <c:pt idx="74">
                  <c:v>43.73038041078254</c:v>
                </c:pt>
                <c:pt idx="75">
                  <c:v>40.57133149741473</c:v>
                </c:pt>
                <c:pt idx="76">
                  <c:v>37.312282584046926</c:v>
                </c:pt>
                <c:pt idx="77">
                  <c:v>33.953233670679126</c:v>
                </c:pt>
                <c:pt idx="78">
                  <c:v>30.49418475731132</c:v>
                </c:pt>
                <c:pt idx="79">
                  <c:v>26.935135843943517</c:v>
                </c:pt>
                <c:pt idx="80">
                  <c:v>23.276086930575712</c:v>
                </c:pt>
                <c:pt idx="81">
                  <c:v>19.51703801720791</c:v>
                </c:pt>
                <c:pt idx="82">
                  <c:v>15.657989103840105</c:v>
                </c:pt>
                <c:pt idx="83">
                  <c:v>11.698940190472301</c:v>
                </c:pt>
                <c:pt idx="84">
                  <c:v>7.639891277104497</c:v>
                </c:pt>
                <c:pt idx="85">
                  <c:v>3.480842363736693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</c:numCache>
            </c:numRef>
          </c:yVal>
          <c:smooth val="1"/>
        </c:ser>
        <c:axId val="13453823"/>
        <c:axId val="53975544"/>
      </c:scatterChart>
      <c:valAx>
        <c:axId val="1345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.047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3975544"/>
        <c:crosses val="autoZero"/>
        <c:crossBetween val="midCat"/>
        <c:dispUnits/>
      </c:valAx>
      <c:valAx>
        <c:axId val="539755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34538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808000"/>
    </a:solidFill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152400</xdr:rowOff>
    </xdr:from>
    <xdr:to>
      <xdr:col>11</xdr:col>
      <xdr:colOff>333375</xdr:colOff>
      <xdr:row>11</xdr:row>
      <xdr:rowOff>0</xdr:rowOff>
    </xdr:to>
    <xdr:graphicFrame>
      <xdr:nvGraphicFramePr>
        <xdr:cNvPr id="1" name="Chart 12"/>
        <xdr:cNvGraphicFramePr/>
      </xdr:nvGraphicFramePr>
      <xdr:xfrm>
        <a:off x="1390650" y="333375"/>
        <a:ext cx="58197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2"/>
  <sheetViews>
    <sheetView workbookViewId="0" topLeftCell="A1">
      <selection activeCell="K9" sqref="K9"/>
    </sheetView>
  </sheetViews>
  <sheetFormatPr defaultColWidth="9.140625" defaultRowHeight="12.75"/>
  <sheetData>
    <row r="1" spans="1:10" ht="20.25">
      <c r="A1" s="15" t="s">
        <v>9</v>
      </c>
      <c r="B1" s="15" t="s">
        <v>10</v>
      </c>
      <c r="C1" s="15" t="s">
        <v>11</v>
      </c>
      <c r="D1" s="16"/>
      <c r="E1" s="15" t="s">
        <v>12</v>
      </c>
      <c r="F1" s="15" t="s">
        <v>13</v>
      </c>
      <c r="G1" s="17" t="s">
        <v>14</v>
      </c>
      <c r="H1" s="18" t="s">
        <v>15</v>
      </c>
      <c r="I1" s="18" t="s">
        <v>16</v>
      </c>
      <c r="J1" s="12" t="s">
        <v>17</v>
      </c>
    </row>
    <row r="2" spans="1:10" ht="12.75">
      <c r="A2" s="19">
        <v>0</v>
      </c>
      <c r="B2" s="19">
        <f>v0*COS(alfa0*3.14/180)</f>
        <v>42.44329615003198</v>
      </c>
      <c r="C2" s="19">
        <f>v0*SIN(alfa0*3.14/180)</f>
        <v>42.40951086632196</v>
      </c>
      <c r="D2" s="13">
        <f>ATAN(C2/B2)</f>
        <v>0.785</v>
      </c>
      <c r="E2" s="13">
        <f>SQRT(B2^2+C2^2)</f>
        <v>60</v>
      </c>
      <c r="F2" s="19">
        <f>x0</f>
        <v>0</v>
      </c>
      <c r="G2" s="19">
        <f>y0</f>
        <v>0</v>
      </c>
      <c r="H2" s="19">
        <f>F2</f>
        <v>0</v>
      </c>
      <c r="I2" s="19">
        <f>G2</f>
        <v>0</v>
      </c>
      <c r="J2" s="21">
        <v>0.1</v>
      </c>
    </row>
    <row r="3" spans="1:10" ht="12.75">
      <c r="A3" s="19">
        <f>A2+dt</f>
        <v>0.1</v>
      </c>
      <c r="B3" s="19">
        <f>B2-(kl*(E2^p)*COS(D2)+km*E2*SIN(D2))*(dt/m)</f>
        <v>42.44329615003198</v>
      </c>
      <c r="C3" s="19">
        <f>C2-g*dt-(kl*(E2^p)*SIN(D2)-km*E2*COS(D2))*(dt/m)</f>
        <v>41.40951086632196</v>
      </c>
      <c r="D3" s="13">
        <f>ATAN(C3/B3)</f>
        <v>0.7730702169756442</v>
      </c>
      <c r="E3" s="13">
        <f>SQRT(B3^2+C3^2)</f>
        <v>59.297394363221024</v>
      </c>
      <c r="F3" s="19">
        <f>F2+B2*dt</f>
        <v>4.244329615003198</v>
      </c>
      <c r="G3" s="19">
        <f>G2+C2*dt</f>
        <v>4.240951086632196</v>
      </c>
      <c r="H3" s="14">
        <f>IF(G3&gt;0,F3,H2)</f>
        <v>4.244329615003198</v>
      </c>
      <c r="I3" s="14">
        <f>IF(G3&gt;0,G3,0)</f>
        <v>4.240951086632196</v>
      </c>
      <c r="J3" s="20"/>
    </row>
    <row r="4" spans="1:10" ht="12.75">
      <c r="A4" s="19">
        <f aca="true" t="shared" si="0" ref="A4:A67">A3+dt</f>
        <v>0.2</v>
      </c>
      <c r="B4" s="19">
        <f aca="true" t="shared" si="1" ref="B4:B67">B3-(kl*E3^p*COS(D3)+km*E3*SIN(D3))*(dt/m)</f>
        <v>42.44329615003198</v>
      </c>
      <c r="C4" s="19">
        <f aca="true" t="shared" si="2" ref="C4:C67">C3-g*dt-(kl*E3^p*SIN(D3)-km*E3*COS(D3))*(dt/m)</f>
        <v>40.40951086632196</v>
      </c>
      <c r="D4" s="13">
        <f aca="true" t="shared" si="3" ref="D4:D67">ATAN(C4/B4)</f>
        <v>0.7608561229249552</v>
      </c>
      <c r="E4" s="13">
        <f aca="true" t="shared" si="4" ref="E4:E67">SQRT(B4^2+C4^2)</f>
        <v>58.60342956290794</v>
      </c>
      <c r="F4" s="19">
        <f aca="true" t="shared" si="5" ref="F4:F67">F3+B3*dt</f>
        <v>8.488659230006396</v>
      </c>
      <c r="G4" s="19">
        <f aca="true" t="shared" si="6" ref="G4:G67">G3+C3*dt</f>
        <v>8.381902173264393</v>
      </c>
      <c r="H4" s="14">
        <f aca="true" t="shared" si="7" ref="H4:H67">IF(G4&gt;0,F4,H3)</f>
        <v>8.488659230006396</v>
      </c>
      <c r="I4" s="14">
        <f aca="true" t="shared" si="8" ref="I4:I67">IF(G4&gt;0,G4,0)</f>
        <v>8.381902173264393</v>
      </c>
      <c r="J4" s="20"/>
    </row>
    <row r="5" spans="1:10" ht="12.75">
      <c r="A5" s="19">
        <f t="shared" si="0"/>
        <v>0.30000000000000004</v>
      </c>
      <c r="B5" s="19">
        <f t="shared" si="1"/>
        <v>42.44329615003198</v>
      </c>
      <c r="C5" s="19">
        <f t="shared" si="2"/>
        <v>39.40951086632196</v>
      </c>
      <c r="D5" s="13">
        <f t="shared" si="3"/>
        <v>0.7483512088227074</v>
      </c>
      <c r="E5" s="13">
        <f t="shared" si="4"/>
        <v>57.91841619728623</v>
      </c>
      <c r="F5" s="19">
        <f t="shared" si="5"/>
        <v>12.732988845009594</v>
      </c>
      <c r="G5" s="19">
        <f t="shared" si="6"/>
        <v>12.42285325989659</v>
      </c>
      <c r="H5" s="14">
        <f t="shared" si="7"/>
        <v>12.732988845009594</v>
      </c>
      <c r="I5" s="14">
        <f t="shared" si="8"/>
        <v>12.42285325989659</v>
      </c>
      <c r="J5" s="20"/>
    </row>
    <row r="6" spans="1:10" ht="12.75">
      <c r="A6" s="19">
        <f t="shared" si="0"/>
        <v>0.4</v>
      </c>
      <c r="B6" s="19">
        <f t="shared" si="1"/>
        <v>42.44329615003198</v>
      </c>
      <c r="C6" s="19">
        <f t="shared" si="2"/>
        <v>38.40951086632196</v>
      </c>
      <c r="D6" s="13">
        <f t="shared" si="3"/>
        <v>0.7355490159896496</v>
      </c>
      <c r="E6" s="13">
        <f t="shared" si="4"/>
        <v>57.24267562814848</v>
      </c>
      <c r="F6" s="19">
        <f t="shared" si="5"/>
        <v>16.977318460012793</v>
      </c>
      <c r="G6" s="19">
        <f t="shared" si="6"/>
        <v>16.363804346528784</v>
      </c>
      <c r="H6" s="14">
        <f t="shared" si="7"/>
        <v>16.977318460012793</v>
      </c>
      <c r="I6" s="14">
        <f t="shared" si="8"/>
        <v>16.363804346528784</v>
      </c>
      <c r="J6" s="20"/>
    </row>
    <row r="7" spans="1:10" ht="12.75">
      <c r="A7" s="19">
        <f t="shared" si="0"/>
        <v>0.5</v>
      </c>
      <c r="B7" s="19">
        <f t="shared" si="1"/>
        <v>42.44329615003198</v>
      </c>
      <c r="C7" s="19">
        <f t="shared" si="2"/>
        <v>37.40951086632196</v>
      </c>
      <c r="D7" s="13">
        <f t="shared" si="3"/>
        <v>0.7224431649870322</v>
      </c>
      <c r="E7" s="13">
        <f t="shared" si="4"/>
        <v>56.57654011458089</v>
      </c>
      <c r="F7" s="19">
        <f t="shared" si="5"/>
        <v>21.22164807501599</v>
      </c>
      <c r="G7" s="19">
        <f t="shared" si="6"/>
        <v>20.20475543316098</v>
      </c>
      <c r="H7" s="14">
        <f t="shared" si="7"/>
        <v>21.22164807501599</v>
      </c>
      <c r="I7" s="14">
        <f t="shared" si="8"/>
        <v>20.20475543316098</v>
      </c>
      <c r="J7" s="20"/>
    </row>
    <row r="8" spans="1:10" ht="12.75">
      <c r="A8" s="19">
        <f t="shared" si="0"/>
        <v>0.6</v>
      </c>
      <c r="B8" s="19">
        <f t="shared" si="1"/>
        <v>42.44329615003198</v>
      </c>
      <c r="C8" s="19">
        <f t="shared" si="2"/>
        <v>36.40951086632196</v>
      </c>
      <c r="D8" s="13">
        <f t="shared" si="3"/>
        <v>0.7090273876089285</v>
      </c>
      <c r="E8" s="13">
        <f t="shared" si="4"/>
        <v>55.92035291022524</v>
      </c>
      <c r="F8" s="19">
        <f t="shared" si="5"/>
        <v>25.46597769001919</v>
      </c>
      <c r="G8" s="19">
        <f t="shared" si="6"/>
        <v>23.945706519793177</v>
      </c>
      <c r="H8" s="14">
        <f t="shared" si="7"/>
        <v>25.46597769001919</v>
      </c>
      <c r="I8" s="14">
        <f t="shared" si="8"/>
        <v>23.945706519793177</v>
      </c>
      <c r="J8" s="20"/>
    </row>
    <row r="9" spans="1:10" ht="12.75">
      <c r="A9" s="19">
        <f t="shared" si="0"/>
        <v>0.7</v>
      </c>
      <c r="B9" s="19">
        <f t="shared" si="1"/>
        <v>42.44329615003198</v>
      </c>
      <c r="C9" s="19">
        <f t="shared" si="2"/>
        <v>35.40951086632196</v>
      </c>
      <c r="D9" s="13">
        <f t="shared" si="3"/>
        <v>0.6952955621296973</v>
      </c>
      <c r="E9" s="13">
        <f t="shared" si="4"/>
        <v>55.27446831830671</v>
      </c>
      <c r="F9" s="19">
        <f t="shared" si="5"/>
        <v>29.71030730502239</v>
      </c>
      <c r="G9" s="19">
        <f t="shared" si="6"/>
        <v>27.586657606425373</v>
      </c>
      <c r="H9" s="14">
        <f t="shared" si="7"/>
        <v>29.71030730502239</v>
      </c>
      <c r="I9" s="14">
        <f t="shared" si="8"/>
        <v>27.586657606425373</v>
      </c>
      <c r="J9" s="20"/>
    </row>
    <row r="10" spans="1:10" ht="12.75">
      <c r="A10" s="19">
        <f t="shared" si="0"/>
        <v>0.7999999999999999</v>
      </c>
      <c r="B10" s="19">
        <f t="shared" si="1"/>
        <v>42.44329615003198</v>
      </c>
      <c r="C10" s="19">
        <f t="shared" si="2"/>
        <v>34.40951086632196</v>
      </c>
      <c r="D10" s="13">
        <f t="shared" si="3"/>
        <v>0.6812417519466911</v>
      </c>
      <c r="E10" s="13">
        <f t="shared" si="4"/>
        <v>54.63925169819631</v>
      </c>
      <c r="F10" s="19">
        <f t="shared" si="5"/>
        <v>33.954636920025585</v>
      </c>
      <c r="G10" s="19">
        <f t="shared" si="6"/>
        <v>31.127608693057567</v>
      </c>
      <c r="H10" s="14">
        <f t="shared" si="7"/>
        <v>33.954636920025585</v>
      </c>
      <c r="I10" s="14">
        <f t="shared" si="8"/>
        <v>31.127608693057567</v>
      </c>
      <c r="J10" s="20"/>
    </row>
    <row r="11" spans="1:10" ht="12.75">
      <c r="A11" s="19">
        <f t="shared" si="0"/>
        <v>0.8999999999999999</v>
      </c>
      <c r="B11" s="19">
        <f t="shared" si="1"/>
        <v>42.44329615003198</v>
      </c>
      <c r="C11" s="19">
        <f t="shared" si="2"/>
        <v>33.40951086632196</v>
      </c>
      <c r="D11" s="13">
        <f t="shared" si="3"/>
        <v>0.6668602477348394</v>
      </c>
      <c r="E11" s="13">
        <f t="shared" si="4"/>
        <v>54.01507941682771</v>
      </c>
      <c r="F11" s="19">
        <f t="shared" si="5"/>
        <v>38.19896653502878</v>
      </c>
      <c r="G11" s="19">
        <f t="shared" si="6"/>
        <v>34.568559779689764</v>
      </c>
      <c r="H11" s="14">
        <f t="shared" si="7"/>
        <v>38.19896653502878</v>
      </c>
      <c r="I11" s="14">
        <f t="shared" si="8"/>
        <v>34.568559779689764</v>
      </c>
      <c r="J11" s="20"/>
    </row>
    <row r="12" spans="1:10" ht="12.75">
      <c r="A12" s="19">
        <f t="shared" si="0"/>
        <v>0.9999999999999999</v>
      </c>
      <c r="B12" s="19">
        <f t="shared" si="1"/>
        <v>42.44329615003198</v>
      </c>
      <c r="C12" s="19">
        <f t="shared" si="2"/>
        <v>32.40951086632196</v>
      </c>
      <c r="D12" s="13">
        <f t="shared" si="3"/>
        <v>0.652145613199224</v>
      </c>
      <c r="E12" s="13">
        <f t="shared" si="4"/>
        <v>53.402338737863914</v>
      </c>
      <c r="F12" s="19">
        <f t="shared" si="5"/>
        <v>42.443296150031976</v>
      </c>
      <c r="G12" s="19">
        <f t="shared" si="6"/>
        <v>37.90951086632196</v>
      </c>
      <c r="H12" s="14">
        <f t="shared" si="7"/>
        <v>42.443296150031976</v>
      </c>
      <c r="I12" s="14">
        <f t="shared" si="8"/>
        <v>37.90951086632196</v>
      </c>
      <c r="J12" s="20"/>
    </row>
    <row r="13" spans="1:10" ht="12.75">
      <c r="A13" s="19">
        <f t="shared" si="0"/>
        <v>1.0999999999999999</v>
      </c>
      <c r="B13" s="19">
        <f t="shared" si="1"/>
        <v>42.44329615003198</v>
      </c>
      <c r="C13" s="19">
        <f t="shared" si="2"/>
        <v>31.40951086632196</v>
      </c>
      <c r="D13" s="13">
        <f t="shared" si="3"/>
        <v>0.6370927344732968</v>
      </c>
      <c r="E13" s="13">
        <f t="shared" si="4"/>
        <v>52.8014276411246</v>
      </c>
      <c r="F13" s="19">
        <f t="shared" si="5"/>
        <v>46.68762576503517</v>
      </c>
      <c r="G13" s="19">
        <f t="shared" si="6"/>
        <v>41.15046195295415</v>
      </c>
      <c r="H13" s="14">
        <f t="shared" si="7"/>
        <v>46.68762576503517</v>
      </c>
      <c r="I13" s="14">
        <f t="shared" si="8"/>
        <v>41.15046195295415</v>
      </c>
      <c r="J13" s="20"/>
    </row>
    <row r="14" spans="1:10" ht="12.75">
      <c r="A14" s="19">
        <f t="shared" si="0"/>
        <v>1.2</v>
      </c>
      <c r="B14" s="19">
        <f t="shared" si="1"/>
        <v>42.44329615003198</v>
      </c>
      <c r="C14" s="19">
        <f t="shared" si="2"/>
        <v>30.40951086632196</v>
      </c>
      <c r="D14" s="13">
        <f t="shared" si="3"/>
        <v>0.6216968731631873</v>
      </c>
      <c r="E14" s="13">
        <f t="shared" si="4"/>
        <v>52.212754564457455</v>
      </c>
      <c r="F14" s="19">
        <f t="shared" si="5"/>
        <v>50.93195538003837</v>
      </c>
      <c r="G14" s="19">
        <f t="shared" si="6"/>
        <v>44.291413039586345</v>
      </c>
      <c r="H14" s="14">
        <f t="shared" si="7"/>
        <v>50.93195538003837</v>
      </c>
      <c r="I14" s="14">
        <f t="shared" si="8"/>
        <v>44.291413039586345</v>
      </c>
      <c r="J14" s="20"/>
    </row>
    <row r="15" spans="1:10" ht="12.75">
      <c r="A15" s="19">
        <f t="shared" si="0"/>
        <v>1.3</v>
      </c>
      <c r="B15" s="19">
        <f t="shared" si="1"/>
        <v>42.44329615003198</v>
      </c>
      <c r="C15" s="19">
        <f t="shared" si="2"/>
        <v>29.40951086632196</v>
      </c>
      <c r="D15" s="13">
        <f t="shared" si="3"/>
        <v>0.6059537229818248</v>
      </c>
      <c r="E15" s="13">
        <f t="shared" si="4"/>
        <v>51.636738059986214</v>
      </c>
      <c r="F15" s="19">
        <f t="shared" si="5"/>
        <v>55.17628499504156</v>
      </c>
      <c r="G15" s="19">
        <f t="shared" si="6"/>
        <v>47.33236412621854</v>
      </c>
      <c r="H15" s="14">
        <f t="shared" si="7"/>
        <v>55.17628499504156</v>
      </c>
      <c r="I15" s="14">
        <f t="shared" si="8"/>
        <v>47.33236412621854</v>
      </c>
      <c r="J15" s="20"/>
    </row>
    <row r="16" spans="1:10" ht="12.75">
      <c r="A16" s="19">
        <f t="shared" si="0"/>
        <v>1.4000000000000001</v>
      </c>
      <c r="B16" s="19">
        <f t="shared" si="1"/>
        <v>42.44329615003198</v>
      </c>
      <c r="C16" s="19">
        <f t="shared" si="2"/>
        <v>28.40951086632196</v>
      </c>
      <c r="D16" s="13">
        <f t="shared" si="3"/>
        <v>0.5898594698497603</v>
      </c>
      <c r="E16" s="13">
        <f t="shared" si="4"/>
        <v>51.07380635651689</v>
      </c>
      <c r="F16" s="19">
        <f t="shared" si="5"/>
        <v>59.42061461004476</v>
      </c>
      <c r="G16" s="19">
        <f t="shared" si="6"/>
        <v>50.27331521285074</v>
      </c>
      <c r="H16" s="14">
        <f t="shared" si="7"/>
        <v>59.42061461004476</v>
      </c>
      <c r="I16" s="14">
        <f t="shared" si="8"/>
        <v>50.27331521285074</v>
      </c>
      <c r="J16" s="20"/>
    </row>
    <row r="17" spans="1:10" ht="12.75">
      <c r="A17" s="19">
        <f t="shared" si="0"/>
        <v>1.5000000000000002</v>
      </c>
      <c r="B17" s="19">
        <f t="shared" si="1"/>
        <v>42.44329615003198</v>
      </c>
      <c r="C17" s="19">
        <f t="shared" si="2"/>
        <v>27.40951086632196</v>
      </c>
      <c r="D17" s="13">
        <f t="shared" si="3"/>
        <v>0.5734108552621785</v>
      </c>
      <c r="E17" s="13">
        <f t="shared" si="4"/>
        <v>50.524396819856655</v>
      </c>
      <c r="F17" s="19">
        <f t="shared" si="5"/>
        <v>63.664944225047954</v>
      </c>
      <c r="G17" s="19">
        <f t="shared" si="6"/>
        <v>53.114266299482935</v>
      </c>
      <c r="H17" s="14">
        <f t="shared" si="7"/>
        <v>63.664944225047954</v>
      </c>
      <c r="I17" s="14">
        <f t="shared" si="8"/>
        <v>53.114266299482935</v>
      </c>
      <c r="J17" s="20"/>
    </row>
    <row r="18" spans="1:10" ht="12.75">
      <c r="A18" s="19">
        <f t="shared" si="0"/>
        <v>1.6000000000000003</v>
      </c>
      <c r="B18" s="19">
        <f t="shared" si="1"/>
        <v>42.44329615003198</v>
      </c>
      <c r="C18" s="19">
        <f t="shared" si="2"/>
        <v>26.40951086632196</v>
      </c>
      <c r="D18" s="13">
        <f t="shared" si="3"/>
        <v>0.5566052426334993</v>
      </c>
      <c r="E18" s="13">
        <f t="shared" si="4"/>
        <v>49.988955302923635</v>
      </c>
      <c r="F18" s="19">
        <f t="shared" si="5"/>
        <v>67.90927384005116</v>
      </c>
      <c r="G18" s="19">
        <f t="shared" si="6"/>
        <v>55.85521738611513</v>
      </c>
      <c r="H18" s="14">
        <f t="shared" si="7"/>
        <v>67.90927384005116</v>
      </c>
      <c r="I18" s="14">
        <f t="shared" si="8"/>
        <v>55.85521738611513</v>
      </c>
      <c r="J18" s="20"/>
    </row>
    <row r="19" spans="1:10" ht="12.75">
      <c r="A19" s="19">
        <f t="shared" si="0"/>
        <v>1.7000000000000004</v>
      </c>
      <c r="B19" s="19">
        <f t="shared" si="1"/>
        <v>42.44329615003198</v>
      </c>
      <c r="C19" s="19">
        <f t="shared" si="2"/>
        <v>25.40951086632196</v>
      </c>
      <c r="D19" s="13">
        <f t="shared" si="3"/>
        <v>0.5394406862323657</v>
      </c>
      <c r="E19" s="13">
        <f t="shared" si="4"/>
        <v>49.46793537782887</v>
      </c>
      <c r="F19" s="19">
        <f t="shared" si="5"/>
        <v>72.15360345505435</v>
      </c>
      <c r="G19" s="19">
        <f t="shared" si="6"/>
        <v>58.49616847274733</v>
      </c>
      <c r="H19" s="14">
        <f t="shared" si="7"/>
        <v>72.15360345505435</v>
      </c>
      <c r="I19" s="14">
        <f t="shared" si="8"/>
        <v>58.49616847274733</v>
      </c>
      <c r="J19" s="20"/>
    </row>
    <row r="20" spans="1:10" ht="12.75">
      <c r="A20" s="19">
        <f t="shared" si="0"/>
        <v>1.8000000000000005</v>
      </c>
      <c r="B20" s="19">
        <f t="shared" si="1"/>
        <v>42.44329615003198</v>
      </c>
      <c r="C20" s="19">
        <f t="shared" si="2"/>
        <v>24.40951086632196</v>
      </c>
      <c r="D20" s="13">
        <f t="shared" si="3"/>
        <v>0.5219160022113435</v>
      </c>
      <c r="E20" s="13">
        <f t="shared" si="4"/>
        <v>48.96179744262265</v>
      </c>
      <c r="F20" s="19">
        <f t="shared" si="5"/>
        <v>76.39793307005755</v>
      </c>
      <c r="G20" s="19">
        <f t="shared" si="6"/>
        <v>61.037119559379526</v>
      </c>
      <c r="H20" s="14">
        <f t="shared" si="7"/>
        <v>76.39793307005755</v>
      </c>
      <c r="I20" s="14">
        <f t="shared" si="8"/>
        <v>61.037119559379526</v>
      </c>
      <c r="J20" s="20"/>
    </row>
    <row r="21" spans="1:10" ht="12.75">
      <c r="A21" s="19">
        <f t="shared" si="0"/>
        <v>1.9000000000000006</v>
      </c>
      <c r="B21" s="19">
        <f t="shared" si="1"/>
        <v>42.44329615003198</v>
      </c>
      <c r="C21" s="19">
        <f t="shared" si="2"/>
        <v>23.40951086632196</v>
      </c>
      <c r="D21" s="13">
        <f t="shared" si="3"/>
        <v>0.5040308411184817</v>
      </c>
      <c r="E21" s="13">
        <f t="shared" si="4"/>
        <v>48.47100769614518</v>
      </c>
      <c r="F21" s="19">
        <f t="shared" si="5"/>
        <v>80.64226268506074</v>
      </c>
      <c r="G21" s="19">
        <f t="shared" si="6"/>
        <v>63.47807064601172</v>
      </c>
      <c r="H21" s="14">
        <f t="shared" si="7"/>
        <v>80.64226268506074</v>
      </c>
      <c r="I21" s="14">
        <f t="shared" si="8"/>
        <v>63.47807064601172</v>
      </c>
      <c r="J21" s="20"/>
    </row>
    <row r="22" spans="1:10" ht="12.75">
      <c r="A22" s="19">
        <f t="shared" si="0"/>
        <v>2.0000000000000004</v>
      </c>
      <c r="B22" s="19">
        <f t="shared" si="1"/>
        <v>42.44329615003198</v>
      </c>
      <c r="C22" s="19">
        <f t="shared" si="2"/>
        <v>22.40951086632196</v>
      </c>
      <c r="D22" s="13">
        <f t="shared" si="3"/>
        <v>0.48578576115377936</v>
      </c>
      <c r="E22" s="13">
        <f t="shared" si="4"/>
        <v>47.996036975432894</v>
      </c>
      <c r="F22" s="19">
        <f t="shared" si="5"/>
        <v>84.88659230006394</v>
      </c>
      <c r="G22" s="19">
        <f t="shared" si="6"/>
        <v>65.81902173264392</v>
      </c>
      <c r="H22" s="14">
        <f t="shared" si="7"/>
        <v>84.88659230006394</v>
      </c>
      <c r="I22" s="14">
        <f t="shared" si="8"/>
        <v>65.81902173264392</v>
      </c>
      <c r="J22" s="20"/>
    </row>
    <row r="23" spans="1:10" ht="12.75">
      <c r="A23" s="19">
        <f t="shared" si="0"/>
        <v>2.1000000000000005</v>
      </c>
      <c r="B23" s="19">
        <f t="shared" si="1"/>
        <v>42.44329615003198</v>
      </c>
      <c r="C23" s="19">
        <f t="shared" si="2"/>
        <v>21.40951086632196</v>
      </c>
      <c r="D23" s="13">
        <f t="shared" si="3"/>
        <v>0.46718230130504307</v>
      </c>
      <c r="E23" s="13">
        <f t="shared" si="4"/>
        <v>47.53735945143017</v>
      </c>
      <c r="F23" s="19">
        <f t="shared" si="5"/>
        <v>89.13092191506713</v>
      </c>
      <c r="G23" s="19">
        <f t="shared" si="6"/>
        <v>68.05997281927611</v>
      </c>
      <c r="H23" s="14">
        <f t="shared" si="7"/>
        <v>89.13092191506713</v>
      </c>
      <c r="I23" s="14">
        <f t="shared" si="8"/>
        <v>68.05997281927611</v>
      </c>
      <c r="J23" s="20"/>
    </row>
    <row r="24" spans="1:10" ht="12.75">
      <c r="A24" s="19">
        <f t="shared" si="0"/>
        <v>2.2000000000000006</v>
      </c>
      <c r="B24" s="19">
        <f t="shared" si="1"/>
        <v>42.44329615003198</v>
      </c>
      <c r="C24" s="19">
        <f t="shared" si="2"/>
        <v>20.40951086632196</v>
      </c>
      <c r="D24" s="13">
        <f t="shared" si="3"/>
        <v>0.44822305336783885</v>
      </c>
      <c r="E24" s="13">
        <f t="shared" si="4"/>
        <v>47.09545118036172</v>
      </c>
      <c r="F24" s="19">
        <f t="shared" si="5"/>
        <v>93.37525153007033</v>
      </c>
      <c r="G24" s="19">
        <f t="shared" si="6"/>
        <v>70.20092390590831</v>
      </c>
      <c r="H24" s="14">
        <f t="shared" si="7"/>
        <v>93.37525153007033</v>
      </c>
      <c r="I24" s="14">
        <f t="shared" si="8"/>
        <v>70.20092390590831</v>
      </c>
      <c r="J24" s="20"/>
    </row>
    <row r="25" spans="1:10" ht="12.75">
      <c r="A25" s="19">
        <f t="shared" si="0"/>
        <v>2.3000000000000007</v>
      </c>
      <c r="B25" s="19">
        <f t="shared" si="1"/>
        <v>42.44329615003198</v>
      </c>
      <c r="C25" s="19">
        <f t="shared" si="2"/>
        <v>19.40951086632196</v>
      </c>
      <c r="D25" s="13">
        <f t="shared" si="3"/>
        <v>0.42891173172722874</v>
      </c>
      <c r="E25" s="13">
        <f t="shared" si="4"/>
        <v>46.6707885100433</v>
      </c>
      <c r="F25" s="19">
        <f t="shared" si="5"/>
        <v>97.61958114507352</v>
      </c>
      <c r="G25" s="19">
        <f t="shared" si="6"/>
        <v>72.2418749925405</v>
      </c>
      <c r="H25" s="14">
        <f t="shared" si="7"/>
        <v>97.61958114507352</v>
      </c>
      <c r="I25" s="14">
        <f t="shared" si="8"/>
        <v>72.2418749925405</v>
      </c>
      <c r="J25" s="20"/>
    </row>
    <row r="26" spans="1:10" ht="12.75">
      <c r="A26" s="19">
        <f t="shared" si="0"/>
        <v>2.400000000000001</v>
      </c>
      <c r="B26" s="19">
        <f t="shared" si="1"/>
        <v>42.44329615003198</v>
      </c>
      <c r="C26" s="19">
        <f t="shared" si="2"/>
        <v>18.40951086632196</v>
      </c>
      <c r="D26" s="13">
        <f t="shared" si="3"/>
        <v>0.40925323965952287</v>
      </c>
      <c r="E26" s="13">
        <f t="shared" si="4"/>
        <v>46.263846342652336</v>
      </c>
      <c r="F26" s="19">
        <f t="shared" si="5"/>
        <v>101.86391076007672</v>
      </c>
      <c r="G26" s="19">
        <f t="shared" si="6"/>
        <v>74.1828260791727</v>
      </c>
      <c r="H26" s="14">
        <f t="shared" si="7"/>
        <v>101.86391076007672</v>
      </c>
      <c r="I26" s="14">
        <f t="shared" si="8"/>
        <v>74.1828260791727</v>
      </c>
      <c r="J26" s="20"/>
    </row>
    <row r="27" spans="1:10" ht="12.75">
      <c r="A27" s="19">
        <f t="shared" si="0"/>
        <v>2.500000000000001</v>
      </c>
      <c r="B27" s="19">
        <f t="shared" si="1"/>
        <v>42.44329615003198</v>
      </c>
      <c r="C27" s="19">
        <f t="shared" si="2"/>
        <v>17.40951086632196</v>
      </c>
      <c r="D27" s="13">
        <f t="shared" si="3"/>
        <v>0.3892537308058548</v>
      </c>
      <c r="E27" s="13">
        <f t="shared" si="4"/>
        <v>45.87509625803418</v>
      </c>
      <c r="F27" s="19">
        <f t="shared" si="5"/>
        <v>106.10824037507992</v>
      </c>
      <c r="G27" s="19">
        <f t="shared" si="6"/>
        <v>76.0237771658049</v>
      </c>
      <c r="H27" s="14">
        <f t="shared" si="7"/>
        <v>106.10824037507992</v>
      </c>
      <c r="I27" s="14">
        <f t="shared" si="8"/>
        <v>76.0237771658049</v>
      </c>
      <c r="J27" s="20"/>
    </row>
    <row r="28" spans="1:10" ht="12.75">
      <c r="A28" s="19">
        <f t="shared" si="0"/>
        <v>2.600000000000001</v>
      </c>
      <c r="B28" s="19">
        <f t="shared" si="1"/>
        <v>42.44329615003198</v>
      </c>
      <c r="C28" s="19">
        <f t="shared" si="2"/>
        <v>16.40951086632196</v>
      </c>
      <c r="D28" s="13">
        <f t="shared" si="3"/>
        <v>0.36892066438207427</v>
      </c>
      <c r="E28" s="13">
        <f t="shared" si="4"/>
        <v>45.50500450446366</v>
      </c>
      <c r="F28" s="19">
        <f t="shared" si="5"/>
        <v>110.35256999008311</v>
      </c>
      <c r="G28" s="19">
        <f t="shared" si="6"/>
        <v>77.7647282524371</v>
      </c>
      <c r="H28" s="14">
        <f t="shared" si="7"/>
        <v>110.35256999008311</v>
      </c>
      <c r="I28" s="14">
        <f t="shared" si="8"/>
        <v>77.7647282524371</v>
      </c>
      <c r="J28" s="20"/>
    </row>
    <row r="29" spans="1:10" ht="12.75">
      <c r="A29" s="19">
        <f t="shared" si="0"/>
        <v>2.700000000000001</v>
      </c>
      <c r="B29" s="19">
        <f t="shared" si="1"/>
        <v>42.44329615003198</v>
      </c>
      <c r="C29" s="19">
        <f t="shared" si="2"/>
        <v>15.409510866321959</v>
      </c>
      <c r="D29" s="13">
        <f t="shared" si="3"/>
        <v>0.34826285262772017</v>
      </c>
      <c r="E29" s="13">
        <f t="shared" si="4"/>
        <v>45.15402986687472</v>
      </c>
      <c r="F29" s="19">
        <f t="shared" si="5"/>
        <v>114.5968996050863</v>
      </c>
      <c r="G29" s="19">
        <f t="shared" si="6"/>
        <v>79.4056793390693</v>
      </c>
      <c r="H29" s="14">
        <f t="shared" si="7"/>
        <v>114.5968996050863</v>
      </c>
      <c r="I29" s="14">
        <f t="shared" si="8"/>
        <v>79.4056793390693</v>
      </c>
      <c r="J29" s="20"/>
    </row>
    <row r="30" spans="1:10" ht="12.75">
      <c r="A30" s="19">
        <f t="shared" si="0"/>
        <v>2.800000000000001</v>
      </c>
      <c r="B30" s="19">
        <f t="shared" si="1"/>
        <v>42.44329615003198</v>
      </c>
      <c r="C30" s="19">
        <f t="shared" si="2"/>
        <v>14.409510866321959</v>
      </c>
      <c r="D30" s="13">
        <f t="shared" si="3"/>
        <v>0.3272904989672948</v>
      </c>
      <c r="E30" s="13">
        <f t="shared" si="4"/>
        <v>44.82262142586007</v>
      </c>
      <c r="F30" s="19">
        <f t="shared" si="5"/>
        <v>118.8412292200895</v>
      </c>
      <c r="G30" s="19">
        <f t="shared" si="6"/>
        <v>80.94663042570149</v>
      </c>
      <c r="H30" s="14">
        <f t="shared" si="7"/>
        <v>118.8412292200895</v>
      </c>
      <c r="I30" s="14">
        <f t="shared" si="8"/>
        <v>80.94663042570149</v>
      </c>
      <c r="J30" s="20"/>
    </row>
    <row r="31" spans="1:10" ht="12.75">
      <c r="A31" s="19">
        <f t="shared" si="0"/>
        <v>2.9000000000000012</v>
      </c>
      <c r="B31" s="19">
        <f t="shared" si="1"/>
        <v>42.44329615003198</v>
      </c>
      <c r="C31" s="19">
        <f t="shared" si="2"/>
        <v>13.409510866321959</v>
      </c>
      <c r="D31" s="13">
        <f t="shared" si="3"/>
        <v>0.30601522536611664</v>
      </c>
      <c r="E31" s="13">
        <f t="shared" si="4"/>
        <v>44.51121622415328</v>
      </c>
      <c r="F31" s="19">
        <f t="shared" si="5"/>
        <v>123.0855588350927</v>
      </c>
      <c r="G31" s="19">
        <f t="shared" si="6"/>
        <v>82.38758151233368</v>
      </c>
      <c r="H31" s="14">
        <f t="shared" si="7"/>
        <v>123.0855588350927</v>
      </c>
      <c r="I31" s="14">
        <f t="shared" si="8"/>
        <v>82.38758151233368</v>
      </c>
      <c r="J31" s="20"/>
    </row>
    <row r="32" spans="1:10" ht="12.75">
      <c r="A32" s="19">
        <f t="shared" si="0"/>
        <v>3.0000000000000013</v>
      </c>
      <c r="B32" s="19">
        <f t="shared" si="1"/>
        <v>42.44329615003198</v>
      </c>
      <c r="C32" s="19">
        <f t="shared" si="2"/>
        <v>12.409510866321959</v>
      </c>
      <c r="D32" s="13">
        <f t="shared" si="3"/>
        <v>0.2844500874164914</v>
      </c>
      <c r="E32" s="13">
        <f t="shared" si="4"/>
        <v>44.2202368607483</v>
      </c>
      <c r="F32" s="19">
        <f t="shared" si="5"/>
        <v>127.3298884500959</v>
      </c>
      <c r="G32" s="19">
        <f t="shared" si="6"/>
        <v>83.72853259896588</v>
      </c>
      <c r="H32" s="14">
        <f t="shared" si="7"/>
        <v>127.3298884500959</v>
      </c>
      <c r="I32" s="14">
        <f t="shared" si="8"/>
        <v>83.72853259896588</v>
      </c>
      <c r="J32" s="20"/>
    </row>
    <row r="33" spans="1:10" ht="12.75">
      <c r="A33" s="19">
        <f t="shared" si="0"/>
        <v>3.1000000000000014</v>
      </c>
      <c r="B33" s="19">
        <f t="shared" si="1"/>
        <v>42.44329615003198</v>
      </c>
      <c r="C33" s="19">
        <f t="shared" si="2"/>
        <v>11.409510866321959</v>
      </c>
      <c r="D33" s="13">
        <f t="shared" si="3"/>
        <v>0.2626095757925703</v>
      </c>
      <c r="E33" s="13">
        <f t="shared" si="4"/>
        <v>43.95008903617874</v>
      </c>
      <c r="F33" s="19">
        <f t="shared" si="5"/>
        <v>131.5742180650991</v>
      </c>
      <c r="G33" s="19">
        <f t="shared" si="6"/>
        <v>84.96948368559808</v>
      </c>
      <c r="H33" s="14">
        <f t="shared" si="7"/>
        <v>131.5742180650991</v>
      </c>
      <c r="I33" s="14">
        <f t="shared" si="8"/>
        <v>84.96948368559808</v>
      </c>
      <c r="J33" s="20"/>
    </row>
    <row r="34" spans="1:10" ht="12.75">
      <c r="A34" s="19">
        <f t="shared" si="0"/>
        <v>3.2000000000000015</v>
      </c>
      <c r="B34" s="19">
        <f t="shared" si="1"/>
        <v>42.44329615003198</v>
      </c>
      <c r="C34" s="19">
        <f t="shared" si="2"/>
        <v>10.409510866321959</v>
      </c>
      <c r="D34" s="13">
        <f t="shared" si="3"/>
        <v>0.24050960286731607</v>
      </c>
      <c r="E34" s="13">
        <f t="shared" si="4"/>
        <v>43.70115907565147</v>
      </c>
      <c r="F34" s="19">
        <f t="shared" si="5"/>
        <v>135.8185476801023</v>
      </c>
      <c r="G34" s="19">
        <f t="shared" si="6"/>
        <v>86.11043477223028</v>
      </c>
      <c r="H34" s="14">
        <f t="shared" si="7"/>
        <v>135.8185476801023</v>
      </c>
      <c r="I34" s="14">
        <f t="shared" si="8"/>
        <v>86.11043477223028</v>
      </c>
      <c r="J34" s="20"/>
    </row>
    <row r="35" spans="1:10" ht="12.75">
      <c r="A35" s="19">
        <f t="shared" si="0"/>
        <v>3.3000000000000016</v>
      </c>
      <c r="B35" s="19">
        <f t="shared" si="1"/>
        <v>42.44329615003198</v>
      </c>
      <c r="C35" s="19">
        <f t="shared" si="2"/>
        <v>9.409510866321959</v>
      </c>
      <c r="D35" s="13">
        <f t="shared" si="3"/>
        <v>0.21816747349373775</v>
      </c>
      <c r="E35" s="13">
        <f t="shared" si="4"/>
        <v>43.47381145957588</v>
      </c>
      <c r="F35" s="19">
        <f t="shared" si="5"/>
        <v>140.06287729510552</v>
      </c>
      <c r="G35" s="19">
        <f t="shared" si="6"/>
        <v>87.15138585886247</v>
      </c>
      <c r="H35" s="14">
        <f t="shared" si="7"/>
        <v>140.06287729510552</v>
      </c>
      <c r="I35" s="14">
        <f t="shared" si="8"/>
        <v>87.15138585886247</v>
      </c>
      <c r="J35" s="20"/>
    </row>
    <row r="36" spans="1:10" ht="12.75">
      <c r="A36" s="19">
        <f t="shared" si="0"/>
        <v>3.4000000000000017</v>
      </c>
      <c r="B36" s="19">
        <f t="shared" si="1"/>
        <v>42.44329615003198</v>
      </c>
      <c r="C36" s="19">
        <f t="shared" si="2"/>
        <v>8.409510866321959</v>
      </c>
      <c r="D36" s="13">
        <f t="shared" si="3"/>
        <v>0.19560183921389304</v>
      </c>
      <c r="E36" s="13">
        <f t="shared" si="4"/>
        <v>43.26838639341785</v>
      </c>
      <c r="F36" s="19">
        <f t="shared" si="5"/>
        <v>144.30720691010873</v>
      </c>
      <c r="G36" s="19">
        <f t="shared" si="6"/>
        <v>88.09233694549467</v>
      </c>
      <c r="H36" s="14">
        <f t="shared" si="7"/>
        <v>144.30720691010873</v>
      </c>
      <c r="I36" s="14">
        <f t="shared" si="8"/>
        <v>88.09233694549467</v>
      </c>
      <c r="J36" s="20"/>
    </row>
    <row r="37" spans="1:10" ht="12.75">
      <c r="A37" s="19">
        <f t="shared" si="0"/>
        <v>3.5000000000000018</v>
      </c>
      <c r="B37" s="19">
        <f t="shared" si="1"/>
        <v>42.44329615003198</v>
      </c>
      <c r="C37" s="19">
        <f t="shared" si="2"/>
        <v>7.409510866321959</v>
      </c>
      <c r="D37" s="13">
        <f t="shared" si="3"/>
        <v>0.17283263546928962</v>
      </c>
      <c r="E37" s="13">
        <f t="shared" si="4"/>
        <v>43.08519745060318</v>
      </c>
      <c r="F37" s="19">
        <f t="shared" si="5"/>
        <v>148.55153652511194</v>
      </c>
      <c r="G37" s="19">
        <f t="shared" si="6"/>
        <v>88.93328803212687</v>
      </c>
      <c r="H37" s="14">
        <f t="shared" si="7"/>
        <v>148.55153652511194</v>
      </c>
      <c r="I37" s="14">
        <f t="shared" si="8"/>
        <v>88.93328803212687</v>
      </c>
      <c r="J37" s="20"/>
    </row>
    <row r="38" spans="1:10" ht="12.75">
      <c r="A38" s="19">
        <f t="shared" si="0"/>
        <v>3.600000000000002</v>
      </c>
      <c r="B38" s="19">
        <f t="shared" si="1"/>
        <v>42.44329615003198</v>
      </c>
      <c r="C38" s="19">
        <f t="shared" si="2"/>
        <v>6.409510866321959</v>
      </c>
      <c r="D38" s="13">
        <f t="shared" si="3"/>
        <v>0.14988100173860194</v>
      </c>
      <c r="E38" s="13">
        <f t="shared" si="4"/>
        <v>42.92452932327644</v>
      </c>
      <c r="F38" s="19">
        <f t="shared" si="5"/>
        <v>152.79586614011515</v>
      </c>
      <c r="G38" s="19">
        <f t="shared" si="6"/>
        <v>89.67423911875906</v>
      </c>
      <c r="H38" s="14">
        <f t="shared" si="7"/>
        <v>152.79586614011515</v>
      </c>
      <c r="I38" s="14">
        <f t="shared" si="8"/>
        <v>89.67423911875906</v>
      </c>
      <c r="J38" s="20"/>
    </row>
    <row r="39" spans="1:10" ht="12.75">
      <c r="A39" s="19">
        <f t="shared" si="0"/>
        <v>3.700000000000002</v>
      </c>
      <c r="B39" s="19">
        <f t="shared" si="1"/>
        <v>42.44329615003198</v>
      </c>
      <c r="C39" s="19">
        <f t="shared" si="2"/>
        <v>5.409510866321959</v>
      </c>
      <c r="D39" s="13">
        <f t="shared" si="3"/>
        <v>0.126769184913541</v>
      </c>
      <c r="E39" s="13">
        <f t="shared" si="4"/>
        <v>42.786635715982335</v>
      </c>
      <c r="F39" s="19">
        <f t="shared" si="5"/>
        <v>157.04019575511836</v>
      </c>
      <c r="G39" s="19">
        <f t="shared" si="6"/>
        <v>90.31519020539126</v>
      </c>
      <c r="H39" s="14">
        <f t="shared" si="7"/>
        <v>157.04019575511836</v>
      </c>
      <c r="I39" s="14">
        <f t="shared" si="8"/>
        <v>90.31519020539126</v>
      </c>
      <c r="J39" s="20"/>
    </row>
    <row r="40" spans="1:10" ht="12.75">
      <c r="A40" s="19">
        <f t="shared" si="0"/>
        <v>3.800000000000002</v>
      </c>
      <c r="B40" s="19">
        <f t="shared" si="1"/>
        <v>42.44329615003198</v>
      </c>
      <c r="C40" s="19">
        <f t="shared" si="2"/>
        <v>4.409510866321959</v>
      </c>
      <c r="D40" s="13">
        <f t="shared" si="3"/>
        <v>0.10352042662913388</v>
      </c>
      <c r="E40" s="13">
        <f t="shared" si="4"/>
        <v>42.67173741669691</v>
      </c>
      <c r="F40" s="19">
        <f t="shared" si="5"/>
        <v>161.28452537012157</v>
      </c>
      <c r="G40" s="19">
        <f t="shared" si="6"/>
        <v>90.85614129202345</v>
      </c>
      <c r="H40" s="14">
        <f t="shared" si="7"/>
        <v>161.28452537012157</v>
      </c>
      <c r="I40" s="14">
        <f t="shared" si="8"/>
        <v>90.85614129202345</v>
      </c>
      <c r="J40" s="20"/>
    </row>
    <row r="41" spans="1:10" ht="12.75">
      <c r="A41" s="19">
        <f t="shared" si="0"/>
        <v>3.900000000000002</v>
      </c>
      <c r="B41" s="19">
        <f t="shared" si="1"/>
        <v>42.44329615003198</v>
      </c>
      <c r="C41" s="19">
        <f t="shared" si="2"/>
        <v>3.409510866321959</v>
      </c>
      <c r="D41" s="13">
        <f t="shared" si="3"/>
        <v>0.08015883567623742</v>
      </c>
      <c r="E41" s="13">
        <f t="shared" si="4"/>
        <v>42.58002057804678</v>
      </c>
      <c r="F41" s="19">
        <f t="shared" si="5"/>
        <v>165.52885498512478</v>
      </c>
      <c r="G41" s="19">
        <f t="shared" si="6"/>
        <v>91.29709237865565</v>
      </c>
      <c r="H41" s="14">
        <f t="shared" si="7"/>
        <v>165.52885498512478</v>
      </c>
      <c r="I41" s="14">
        <f t="shared" si="8"/>
        <v>91.29709237865565</v>
      </c>
      <c r="J41" s="20"/>
    </row>
    <row r="42" spans="1:10" ht="12.75">
      <c r="A42" s="19">
        <f t="shared" si="0"/>
        <v>4.000000000000002</v>
      </c>
      <c r="B42" s="19">
        <f t="shared" si="1"/>
        <v>42.44329615003198</v>
      </c>
      <c r="C42" s="19">
        <f t="shared" si="2"/>
        <v>2.409510866321959</v>
      </c>
      <c r="D42" s="13">
        <f t="shared" si="3"/>
        <v>0.056709247025914046</v>
      </c>
      <c r="E42" s="13">
        <f t="shared" si="4"/>
        <v>42.51163523900537</v>
      </c>
      <c r="F42" s="19">
        <f t="shared" si="5"/>
        <v>169.773184600128</v>
      </c>
      <c r="G42" s="19">
        <f t="shared" si="6"/>
        <v>91.63804346528785</v>
      </c>
      <c r="H42" s="14">
        <f t="shared" si="7"/>
        <v>169.773184600128</v>
      </c>
      <c r="I42" s="14">
        <f t="shared" si="8"/>
        <v>91.63804346528785</v>
      </c>
      <c r="J42" s="20"/>
    </row>
    <row r="43" spans="1:10" ht="12.75">
      <c r="A43" s="19">
        <f t="shared" si="0"/>
        <v>4.100000000000001</v>
      </c>
      <c r="B43" s="19">
        <f t="shared" si="1"/>
        <v>42.44329615003198</v>
      </c>
      <c r="C43" s="19">
        <f t="shared" si="2"/>
        <v>1.409510866321959</v>
      </c>
      <c r="D43" s="13">
        <f t="shared" si="3"/>
        <v>0.033197069370711325</v>
      </c>
      <c r="E43" s="13">
        <f t="shared" si="4"/>
        <v>42.46669411387705</v>
      </c>
      <c r="F43" s="19">
        <f t="shared" si="5"/>
        <v>174.0175142151312</v>
      </c>
      <c r="G43" s="19">
        <f t="shared" si="6"/>
        <v>91.87899455192004</v>
      </c>
      <c r="H43" s="14">
        <f t="shared" si="7"/>
        <v>174.0175142151312</v>
      </c>
      <c r="I43" s="14">
        <f t="shared" si="8"/>
        <v>91.87899455192004</v>
      </c>
      <c r="J43" s="20"/>
    </row>
    <row r="44" spans="1:10" ht="12.75">
      <c r="A44" s="19">
        <f t="shared" si="0"/>
        <v>4.200000000000001</v>
      </c>
      <c r="B44" s="19">
        <f t="shared" si="1"/>
        <v>42.44329615003198</v>
      </c>
      <c r="C44" s="19">
        <f t="shared" si="2"/>
        <v>0.4095108663219591</v>
      </c>
      <c r="D44" s="13">
        <f t="shared" si="3"/>
        <v>0.00964812342049102</v>
      </c>
      <c r="E44" s="13">
        <f t="shared" si="4"/>
        <v>42.445271671046655</v>
      </c>
      <c r="F44" s="19">
        <f t="shared" si="5"/>
        <v>178.2618438301344</v>
      </c>
      <c r="G44" s="19">
        <f t="shared" si="6"/>
        <v>92.01994563855224</v>
      </c>
      <c r="H44" s="14">
        <f t="shared" si="7"/>
        <v>178.2618438301344</v>
      </c>
      <c r="I44" s="14">
        <f t="shared" si="8"/>
        <v>92.01994563855224</v>
      </c>
      <c r="J44" s="20"/>
    </row>
    <row r="45" spans="1:10" ht="12.75">
      <c r="A45" s="19">
        <f t="shared" si="0"/>
        <v>4.300000000000001</v>
      </c>
      <c r="B45" s="19">
        <f t="shared" si="1"/>
        <v>42.44329615003198</v>
      </c>
      <c r="C45" s="19">
        <f t="shared" si="2"/>
        <v>-0.5904891336780409</v>
      </c>
      <c r="D45" s="13">
        <f t="shared" si="3"/>
        <v>-0.013911526534910838</v>
      </c>
      <c r="E45" s="13">
        <f t="shared" si="4"/>
        <v>42.447403518899854</v>
      </c>
      <c r="F45" s="19">
        <f t="shared" si="5"/>
        <v>182.50617344513762</v>
      </c>
      <c r="G45" s="19">
        <f t="shared" si="6"/>
        <v>92.06089672518443</v>
      </c>
      <c r="H45" s="14">
        <f t="shared" si="7"/>
        <v>182.50617344513762</v>
      </c>
      <c r="I45" s="14">
        <f t="shared" si="8"/>
        <v>92.06089672518443</v>
      </c>
      <c r="J45" s="20"/>
    </row>
    <row r="46" spans="1:10" ht="12.75">
      <c r="A46" s="19">
        <f t="shared" si="0"/>
        <v>4.4</v>
      </c>
      <c r="B46" s="19">
        <f t="shared" si="1"/>
        <v>42.44329615003198</v>
      </c>
      <c r="C46" s="19">
        <f t="shared" si="2"/>
        <v>-1.590489133678041</v>
      </c>
      <c r="D46" s="13">
        <f t="shared" si="3"/>
        <v>-0.03745574508017688</v>
      </c>
      <c r="E46" s="13">
        <f t="shared" si="4"/>
        <v>42.47308611066151</v>
      </c>
      <c r="F46" s="19">
        <f t="shared" si="5"/>
        <v>186.75050306014083</v>
      </c>
      <c r="G46" s="19">
        <f t="shared" si="6"/>
        <v>92.00184781181663</v>
      </c>
      <c r="H46" s="14">
        <f t="shared" si="7"/>
        <v>186.75050306014083</v>
      </c>
      <c r="I46" s="14">
        <f t="shared" si="8"/>
        <v>92.00184781181663</v>
      </c>
      <c r="J46" s="20"/>
    </row>
    <row r="47" spans="1:10" ht="12.75">
      <c r="A47" s="19">
        <f t="shared" si="0"/>
        <v>4.5</v>
      </c>
      <c r="B47" s="19">
        <f t="shared" si="1"/>
        <v>42.44329615003198</v>
      </c>
      <c r="C47" s="19">
        <f t="shared" si="2"/>
        <v>-2.590489133678041</v>
      </c>
      <c r="D47" s="13">
        <f t="shared" si="3"/>
        <v>-0.06095849930712262</v>
      </c>
      <c r="E47" s="13">
        <f t="shared" si="4"/>
        <v>42.52227677383966</v>
      </c>
      <c r="F47" s="19">
        <f t="shared" si="5"/>
        <v>190.99483267514404</v>
      </c>
      <c r="G47" s="19">
        <f t="shared" si="6"/>
        <v>91.84279889844883</v>
      </c>
      <c r="H47" s="14">
        <f t="shared" si="7"/>
        <v>190.99483267514404</v>
      </c>
      <c r="I47" s="14">
        <f t="shared" si="8"/>
        <v>91.84279889844883</v>
      </c>
      <c r="J47" s="20"/>
    </row>
    <row r="48" spans="1:10" ht="12.75">
      <c r="A48" s="19">
        <f t="shared" si="0"/>
        <v>4.6</v>
      </c>
      <c r="B48" s="19">
        <f t="shared" si="1"/>
        <v>42.44329615003198</v>
      </c>
      <c r="C48" s="19">
        <f t="shared" si="2"/>
        <v>-3.590489133678041</v>
      </c>
      <c r="D48" s="13">
        <f t="shared" si="3"/>
        <v>-0.08439403075011803</v>
      </c>
      <c r="E48" s="13">
        <f t="shared" si="4"/>
        <v>42.594894063706505</v>
      </c>
      <c r="F48" s="19">
        <f t="shared" si="5"/>
        <v>195.23916229014725</v>
      </c>
      <c r="G48" s="19">
        <f t="shared" si="6"/>
        <v>91.58374998508103</v>
      </c>
      <c r="H48" s="14">
        <f t="shared" si="7"/>
        <v>195.23916229014725</v>
      </c>
      <c r="I48" s="14">
        <f t="shared" si="8"/>
        <v>91.58374998508103</v>
      </c>
      <c r="J48" s="20"/>
    </row>
    <row r="49" spans="1:10" ht="12.75">
      <c r="A49" s="19">
        <f t="shared" si="0"/>
        <v>4.699999999999999</v>
      </c>
      <c r="B49" s="19">
        <f t="shared" si="1"/>
        <v>42.44329615003198</v>
      </c>
      <c r="C49" s="19">
        <f t="shared" si="2"/>
        <v>-4.590489133678041</v>
      </c>
      <c r="D49" s="13">
        <f t="shared" si="3"/>
        <v>-0.10773702280124084</v>
      </c>
      <c r="E49" s="13">
        <f t="shared" si="4"/>
        <v>42.6908184340115</v>
      </c>
      <c r="F49" s="19">
        <f t="shared" si="5"/>
        <v>199.48349190515046</v>
      </c>
      <c r="G49" s="19">
        <f t="shared" si="6"/>
        <v>91.22470107171323</v>
      </c>
      <c r="H49" s="14">
        <f t="shared" si="7"/>
        <v>199.48349190515046</v>
      </c>
      <c r="I49" s="14">
        <f t="shared" si="8"/>
        <v>91.22470107171323</v>
      </c>
      <c r="J49" s="20"/>
    </row>
    <row r="50" spans="1:10" ht="12.75">
      <c r="A50" s="19">
        <f t="shared" si="0"/>
        <v>4.799999999999999</v>
      </c>
      <c r="B50" s="19">
        <f t="shared" si="1"/>
        <v>42.44329615003198</v>
      </c>
      <c r="C50" s="19">
        <f t="shared" si="2"/>
        <v>-5.590489133678041</v>
      </c>
      <c r="D50" s="13">
        <f t="shared" si="3"/>
        <v>-0.13096276092027437</v>
      </c>
      <c r="E50" s="13">
        <f t="shared" si="4"/>
        <v>42.8098932121197</v>
      </c>
      <c r="F50" s="19">
        <f t="shared" si="5"/>
        <v>203.72782152015367</v>
      </c>
      <c r="G50" s="19">
        <f t="shared" si="6"/>
        <v>90.76565215834542</v>
      </c>
      <c r="H50" s="14">
        <f t="shared" si="7"/>
        <v>203.72782152015367</v>
      </c>
      <c r="I50" s="14">
        <f t="shared" si="8"/>
        <v>90.76565215834542</v>
      </c>
      <c r="J50" s="20"/>
    </row>
    <row r="51" spans="1:10" ht="12.75">
      <c r="A51" s="19">
        <f t="shared" si="0"/>
        <v>4.899999999999999</v>
      </c>
      <c r="B51" s="19">
        <f t="shared" si="1"/>
        <v>42.44329615003198</v>
      </c>
      <c r="C51" s="19">
        <f t="shared" si="2"/>
        <v>-6.590489133678041</v>
      </c>
      <c r="D51" s="13">
        <f t="shared" si="3"/>
        <v>-0.1540472831720572</v>
      </c>
      <c r="E51" s="13">
        <f t="shared" si="4"/>
        <v>42.95192586020385</v>
      </c>
      <c r="F51" s="19">
        <f t="shared" si="5"/>
        <v>207.97215113515688</v>
      </c>
      <c r="G51" s="19">
        <f t="shared" si="6"/>
        <v>90.20660324497761</v>
      </c>
      <c r="H51" s="14">
        <f t="shared" si="7"/>
        <v>207.97215113515688</v>
      </c>
      <c r="I51" s="14">
        <f t="shared" si="8"/>
        <v>90.20660324497761</v>
      </c>
      <c r="J51" s="20"/>
    </row>
    <row r="52" spans="1:10" ht="12.75">
      <c r="A52" s="19">
        <f t="shared" si="0"/>
        <v>4.999999999999998</v>
      </c>
      <c r="B52" s="19">
        <f t="shared" si="1"/>
        <v>42.44329615003198</v>
      </c>
      <c r="C52" s="19">
        <f t="shared" si="2"/>
        <v>-7.590489133678041</v>
      </c>
      <c r="D52" s="13">
        <f t="shared" si="3"/>
        <v>-0.1769675189098552</v>
      </c>
      <c r="E52" s="13">
        <f t="shared" si="4"/>
        <v>43.116689499169624</v>
      </c>
      <c r="F52" s="19">
        <f t="shared" si="5"/>
        <v>212.2164807501601</v>
      </c>
      <c r="G52" s="19">
        <f t="shared" si="6"/>
        <v>89.54755433160982</v>
      </c>
      <c r="H52" s="14">
        <f t="shared" si="7"/>
        <v>212.2164807501601</v>
      </c>
      <c r="I52" s="14">
        <f t="shared" si="8"/>
        <v>89.54755433160982</v>
      </c>
      <c r="J52" s="20"/>
    </row>
    <row r="53" spans="1:10" ht="12.75">
      <c r="A53" s="19">
        <f t="shared" si="0"/>
        <v>5.099999999999998</v>
      </c>
      <c r="B53" s="19">
        <f t="shared" si="1"/>
        <v>42.44329615003198</v>
      </c>
      <c r="C53" s="19">
        <f t="shared" si="2"/>
        <v>-8.590489133678041</v>
      </c>
      <c r="D53" s="13">
        <f t="shared" si="3"/>
        <v>-0.1997014137649519</v>
      </c>
      <c r="E53" s="13">
        <f t="shared" si="4"/>
        <v>43.30392466780765</v>
      </c>
      <c r="F53" s="19">
        <f t="shared" si="5"/>
        <v>216.4608103651633</v>
      </c>
      <c r="G53" s="19">
        <f t="shared" si="6"/>
        <v>88.78850541824201</v>
      </c>
      <c r="H53" s="14">
        <f t="shared" si="7"/>
        <v>216.4608103651633</v>
      </c>
      <c r="I53" s="14">
        <f t="shared" si="8"/>
        <v>88.78850541824201</v>
      </c>
      <c r="J53" s="20"/>
    </row>
    <row r="54" spans="1:10" ht="12.75">
      <c r="A54" s="19">
        <f t="shared" si="0"/>
        <v>5.1999999999999975</v>
      </c>
      <c r="B54" s="19">
        <f t="shared" si="1"/>
        <v>42.44329615003198</v>
      </c>
      <c r="C54" s="19">
        <f t="shared" si="2"/>
        <v>-9.590489133678041</v>
      </c>
      <c r="D54" s="13">
        <f t="shared" si="3"/>
        <v>-0.22222803948407832</v>
      </c>
      <c r="E54" s="13">
        <f t="shared" si="4"/>
        <v>43.51334128635166</v>
      </c>
      <c r="F54" s="19">
        <f t="shared" si="5"/>
        <v>220.7051399801665</v>
      </c>
      <c r="G54" s="19">
        <f t="shared" si="6"/>
        <v>87.92945650487421</v>
      </c>
      <c r="H54" s="14">
        <f t="shared" si="7"/>
        <v>220.7051399801665</v>
      </c>
      <c r="I54" s="14">
        <f t="shared" si="8"/>
        <v>87.92945650487421</v>
      </c>
      <c r="J54" s="20"/>
    </row>
    <row r="55" spans="1:10" ht="12.75">
      <c r="A55" s="19">
        <f t="shared" si="0"/>
        <v>5.299999999999997</v>
      </c>
      <c r="B55" s="19">
        <f t="shared" si="1"/>
        <v>42.44329615003198</v>
      </c>
      <c r="C55" s="19">
        <f t="shared" si="2"/>
        <v>-10.590489133678041</v>
      </c>
      <c r="D55" s="13">
        <f t="shared" si="3"/>
        <v>-0.2445276875610991</v>
      </c>
      <c r="E55" s="13">
        <f t="shared" si="4"/>
        <v>43.744620791245545</v>
      </c>
      <c r="F55" s="19">
        <f t="shared" si="5"/>
        <v>224.94946959516972</v>
      </c>
      <c r="G55" s="19">
        <f t="shared" si="6"/>
        <v>86.9704075915064</v>
      </c>
      <c r="H55" s="14">
        <f t="shared" si="7"/>
        <v>224.94946959516972</v>
      </c>
      <c r="I55" s="14">
        <f t="shared" si="8"/>
        <v>86.9704075915064</v>
      </c>
      <c r="J55" s="20"/>
    </row>
    <row r="56" spans="1:10" ht="12.75">
      <c r="A56" s="19">
        <f t="shared" si="0"/>
        <v>5.399999999999997</v>
      </c>
      <c r="B56" s="19">
        <f t="shared" si="1"/>
        <v>42.44329615003198</v>
      </c>
      <c r="C56" s="19">
        <f t="shared" si="2"/>
        <v>-11.590489133678041</v>
      </c>
      <c r="D56" s="13">
        <f t="shared" si="3"/>
        <v>-0.26658194602096885</v>
      </c>
      <c r="E56" s="13">
        <f t="shared" si="4"/>
        <v>43.99741840650686</v>
      </c>
      <c r="F56" s="19">
        <f t="shared" si="5"/>
        <v>229.19379921017293</v>
      </c>
      <c r="G56" s="19">
        <f t="shared" si="6"/>
        <v>85.9113586781386</v>
      </c>
      <c r="H56" s="14">
        <f t="shared" si="7"/>
        <v>229.19379921017293</v>
      </c>
      <c r="I56" s="14">
        <f t="shared" si="8"/>
        <v>85.9113586781386</v>
      </c>
      <c r="J56" s="20"/>
    </row>
    <row r="57" spans="1:10" ht="12.75">
      <c r="A57" s="19">
        <f t="shared" si="0"/>
        <v>5.4999999999999964</v>
      </c>
      <c r="B57" s="19">
        <f t="shared" si="1"/>
        <v>42.44329615003198</v>
      </c>
      <c r="C57" s="19">
        <f t="shared" si="2"/>
        <v>-12.590489133678041</v>
      </c>
      <c r="D57" s="13">
        <f t="shared" si="3"/>
        <v>-0.28837375911668905</v>
      </c>
      <c r="E57" s="13">
        <f t="shared" si="4"/>
        <v>44.27136551660209</v>
      </c>
      <c r="F57" s="19">
        <f t="shared" si="5"/>
        <v>233.43812882517614</v>
      </c>
      <c r="G57" s="19">
        <f t="shared" si="6"/>
        <v>84.7523097647708</v>
      </c>
      <c r="H57" s="14">
        <f t="shared" si="7"/>
        <v>233.43812882517614</v>
      </c>
      <c r="I57" s="14">
        <f t="shared" si="8"/>
        <v>84.7523097647708</v>
      </c>
      <c r="J57" s="20"/>
    </row>
    <row r="58" spans="1:10" ht="12.75">
      <c r="A58" s="19">
        <f t="shared" si="0"/>
        <v>5.599999999999996</v>
      </c>
      <c r="B58" s="19">
        <f t="shared" si="1"/>
        <v>42.44329615003198</v>
      </c>
      <c r="C58" s="19">
        <f t="shared" si="2"/>
        <v>-13.590489133678041</v>
      </c>
      <c r="D58" s="13">
        <f t="shared" si="3"/>
        <v>-0.3098874700798391</v>
      </c>
      <c r="E58" s="13">
        <f t="shared" si="4"/>
        <v>44.56607210616548</v>
      </c>
      <c r="F58" s="19">
        <f t="shared" si="5"/>
        <v>237.68245844017935</v>
      </c>
      <c r="G58" s="19">
        <f t="shared" si="6"/>
        <v>83.493260851403</v>
      </c>
      <c r="H58" s="14">
        <f t="shared" si="7"/>
        <v>237.68245844017935</v>
      </c>
      <c r="I58" s="14">
        <f t="shared" si="8"/>
        <v>83.493260851403</v>
      </c>
      <c r="J58" s="20"/>
    </row>
    <row r="59" spans="1:10" ht="12.75">
      <c r="A59" s="19">
        <f t="shared" si="0"/>
        <v>5.699999999999996</v>
      </c>
      <c r="B59" s="19">
        <f t="shared" si="1"/>
        <v>42.44329615003198</v>
      </c>
      <c r="C59" s="19">
        <f t="shared" si="2"/>
        <v>-14.590489133678041</v>
      </c>
      <c r="D59" s="13">
        <f t="shared" si="3"/>
        <v>-0.3311088474105327</v>
      </c>
      <c r="E59" s="13">
        <f t="shared" si="4"/>
        <v>44.881129233111956</v>
      </c>
      <c r="F59" s="19">
        <f t="shared" si="5"/>
        <v>241.92678805518256</v>
      </c>
      <c r="G59" s="19">
        <f t="shared" si="6"/>
        <v>82.1342119380352</v>
      </c>
      <c r="H59" s="14">
        <f t="shared" si="7"/>
        <v>241.92678805518256</v>
      </c>
      <c r="I59" s="14">
        <f t="shared" si="8"/>
        <v>82.1342119380352</v>
      </c>
      <c r="J59" s="20"/>
    </row>
    <row r="60" spans="1:10" ht="12.75">
      <c r="A60" s="19">
        <f t="shared" si="0"/>
        <v>5.799999999999995</v>
      </c>
      <c r="B60" s="19">
        <f t="shared" si="1"/>
        <v>42.44329615003198</v>
      </c>
      <c r="C60" s="19">
        <f t="shared" si="2"/>
        <v>-15.590489133678041</v>
      </c>
      <c r="D60" s="13">
        <f t="shared" si="3"/>
        <v>-0.3520250954943621</v>
      </c>
      <c r="E60" s="13">
        <f t="shared" si="4"/>
        <v>45.21611150360735</v>
      </c>
      <c r="F60" s="19">
        <f t="shared" si="5"/>
        <v>246.17111767018577</v>
      </c>
      <c r="G60" s="19">
        <f t="shared" si="6"/>
        <v>80.67516302466738</v>
      </c>
      <c r="H60" s="14">
        <f t="shared" si="7"/>
        <v>246.17111767018577</v>
      </c>
      <c r="I60" s="14">
        <f t="shared" si="8"/>
        <v>80.67516302466738</v>
      </c>
      <c r="J60" s="20"/>
    </row>
    <row r="61" spans="1:10" ht="12.75">
      <c r="A61" s="19">
        <f t="shared" si="0"/>
        <v>5.899999999999995</v>
      </c>
      <c r="B61" s="19">
        <f t="shared" si="1"/>
        <v>42.44329615003198</v>
      </c>
      <c r="C61" s="19">
        <f t="shared" si="2"/>
        <v>-16.59048913367804</v>
      </c>
      <c r="D61" s="13">
        <f t="shared" si="3"/>
        <v>-0.372624850585911</v>
      </c>
      <c r="E61" s="13">
        <f t="shared" si="4"/>
        <v>45.57057951983943</v>
      </c>
      <c r="F61" s="19">
        <f t="shared" si="5"/>
        <v>250.41544728518898</v>
      </c>
      <c r="G61" s="19">
        <f t="shared" si="6"/>
        <v>79.11611411129958</v>
      </c>
      <c r="H61" s="14">
        <f t="shared" si="7"/>
        <v>250.41544728518898</v>
      </c>
      <c r="I61" s="14">
        <f t="shared" si="8"/>
        <v>79.11611411129958</v>
      </c>
      <c r="J61" s="20"/>
    </row>
    <row r="62" spans="1:10" ht="12.75">
      <c r="A62" s="19">
        <f t="shared" si="0"/>
        <v>5.999999999999995</v>
      </c>
      <c r="B62" s="19">
        <f t="shared" si="1"/>
        <v>42.44329615003198</v>
      </c>
      <c r="C62" s="19">
        <f t="shared" si="2"/>
        <v>-17.59048913367804</v>
      </c>
      <c r="D62" s="13">
        <f t="shared" si="3"/>
        <v>-0.39289816339744826</v>
      </c>
      <c r="E62" s="13">
        <f t="shared" si="4"/>
        <v>45.944082274449286</v>
      </c>
      <c r="F62" s="19">
        <f t="shared" si="5"/>
        <v>254.65977690019218</v>
      </c>
      <c r="G62" s="19">
        <f t="shared" si="6"/>
        <v>77.45706519793178</v>
      </c>
      <c r="H62" s="14">
        <f t="shared" si="7"/>
        <v>254.65977690019218</v>
      </c>
      <c r="I62" s="14">
        <f t="shared" si="8"/>
        <v>77.45706519793178</v>
      </c>
      <c r="J62" s="20"/>
    </row>
    <row r="63" spans="1:10" ht="12.75">
      <c r="A63" s="19">
        <f t="shared" si="0"/>
        <v>6.099999999999994</v>
      </c>
      <c r="B63" s="19">
        <f t="shared" si="1"/>
        <v>42.44329615003198</v>
      </c>
      <c r="C63" s="19">
        <f t="shared" si="2"/>
        <v>-18.59048913367804</v>
      </c>
      <c r="D63" s="13">
        <f t="shared" si="3"/>
        <v>-0.4128364696768205</v>
      </c>
      <c r="E63" s="13">
        <f t="shared" si="4"/>
        <v>46.33615946869918</v>
      </c>
      <c r="F63" s="19">
        <f t="shared" si="5"/>
        <v>258.9041065151954</v>
      </c>
      <c r="G63" s="19">
        <f t="shared" si="6"/>
        <v>75.69801628456398</v>
      </c>
      <c r="H63" s="14">
        <f t="shared" si="7"/>
        <v>258.9041065151954</v>
      </c>
      <c r="I63" s="14">
        <f t="shared" si="8"/>
        <v>75.69801628456398</v>
      </c>
      <c r="J63" s="20"/>
    </row>
    <row r="64" spans="1:10" ht="12.75">
      <c r="A64" s="19">
        <f t="shared" si="0"/>
        <v>6.199999999999994</v>
      </c>
      <c r="B64" s="19">
        <f t="shared" si="1"/>
        <v>42.44329615003198</v>
      </c>
      <c r="C64" s="19">
        <f t="shared" si="2"/>
        <v>-19.59048913367804</v>
      </c>
      <c r="D64" s="13">
        <f t="shared" si="3"/>
        <v>-0.4324325502520018</v>
      </c>
      <c r="E64" s="13">
        <f t="shared" si="4"/>
        <v>46.7463437348428</v>
      </c>
      <c r="F64" s="19">
        <f t="shared" si="5"/>
        <v>263.1484361301986</v>
      </c>
      <c r="G64" s="19">
        <f t="shared" si="6"/>
        <v>73.83896737119618</v>
      </c>
      <c r="H64" s="14">
        <f t="shared" si="7"/>
        <v>263.1484361301986</v>
      </c>
      <c r="I64" s="14">
        <f t="shared" si="8"/>
        <v>73.83896737119618</v>
      </c>
      <c r="J64" s="20"/>
    </row>
    <row r="65" spans="1:10" ht="12.75">
      <c r="A65" s="19">
        <f t="shared" si="0"/>
        <v>6.299999999999994</v>
      </c>
      <c r="B65" s="19">
        <f t="shared" si="1"/>
        <v>42.44329615003198</v>
      </c>
      <c r="C65" s="19">
        <f t="shared" si="2"/>
        <v>-20.59048913367804</v>
      </c>
      <c r="D65" s="13">
        <f t="shared" si="3"/>
        <v>-0.4516804820647952</v>
      </c>
      <c r="E65" s="13">
        <f t="shared" si="4"/>
        <v>47.174162746607735</v>
      </c>
      <c r="F65" s="19">
        <f t="shared" si="5"/>
        <v>267.3927657452018</v>
      </c>
      <c r="G65" s="19">
        <f t="shared" si="6"/>
        <v>71.87991845782837</v>
      </c>
      <c r="H65" s="14">
        <f t="shared" si="7"/>
        <v>267.3927657452018</v>
      </c>
      <c r="I65" s="14">
        <f t="shared" si="8"/>
        <v>71.87991845782837</v>
      </c>
      <c r="J65" s="20"/>
    </row>
    <row r="66" spans="1:10" ht="12.75">
      <c r="A66" s="19">
        <f t="shared" si="0"/>
        <v>6.399999999999993</v>
      </c>
      <c r="B66" s="19">
        <f t="shared" si="1"/>
        <v>42.44329615003198</v>
      </c>
      <c r="C66" s="19">
        <f t="shared" si="2"/>
        <v>-21.59048913367804</v>
      </c>
      <c r="D66" s="13">
        <f t="shared" si="3"/>
        <v>-0.4705755817177977</v>
      </c>
      <c r="E66" s="13">
        <f t="shared" si="4"/>
        <v>47.61914120509513</v>
      </c>
      <c r="F66" s="19">
        <f t="shared" si="5"/>
        <v>271.637095360205</v>
      </c>
      <c r="G66" s="19">
        <f t="shared" si="6"/>
        <v>69.82086954446056</v>
      </c>
      <c r="H66" s="14">
        <f t="shared" si="7"/>
        <v>271.637095360205</v>
      </c>
      <c r="I66" s="14">
        <f t="shared" si="8"/>
        <v>69.82086954446056</v>
      </c>
      <c r="J66" s="20"/>
    </row>
    <row r="67" spans="1:10" ht="12.75">
      <c r="A67" s="19">
        <f t="shared" si="0"/>
        <v>6.499999999999993</v>
      </c>
      <c r="B67" s="19">
        <f t="shared" si="1"/>
        <v>42.44329615003198</v>
      </c>
      <c r="C67" s="19">
        <f t="shared" si="2"/>
        <v>-22.59048913367804</v>
      </c>
      <c r="D67" s="13">
        <f t="shared" si="3"/>
        <v>-0.48911434302288626</v>
      </c>
      <c r="E67" s="13">
        <f t="shared" si="4"/>
        <v>48.08080269065967</v>
      </c>
      <c r="F67" s="19">
        <f t="shared" si="5"/>
        <v>275.88142497520823</v>
      </c>
      <c r="G67" s="19">
        <f t="shared" si="6"/>
        <v>67.66182063109277</v>
      </c>
      <c r="H67" s="14">
        <f t="shared" si="7"/>
        <v>275.88142497520823</v>
      </c>
      <c r="I67" s="14">
        <f t="shared" si="8"/>
        <v>67.66182063109277</v>
      </c>
      <c r="J67" s="20"/>
    </row>
    <row r="68" spans="1:10" ht="12.75">
      <c r="A68" s="19">
        <f aca="true" t="shared" si="9" ref="A68:A100">A67+dt</f>
        <v>6.5999999999999925</v>
      </c>
      <c r="B68" s="19">
        <f aca="true" t="shared" si="10" ref="B68:B100">B67-(kl*E67^p*COS(D67)+km*E67*SIN(D67))*(dt/m)</f>
        <v>42.44329615003198</v>
      </c>
      <c r="C68" s="19">
        <f aca="true" t="shared" si="11" ref="C68:C100">C67-g*dt-(kl*E67^p*SIN(D67)-km*E67*COS(D67))*(dt/m)</f>
        <v>-23.59048913367804</v>
      </c>
      <c r="D68" s="13">
        <f aca="true" t="shared" si="12" ref="D68:D100">ATAN(C68/B68)</f>
        <v>-0.5072943699726352</v>
      </c>
      <c r="E68" s="13">
        <f aca="true" t="shared" si="13" ref="E68:E100">SQRT(B68^2+C68^2)</f>
        <v>48.558671374384836</v>
      </c>
      <c r="F68" s="19">
        <f aca="true" t="shared" si="14" ref="F68:F100">F67+B67*dt</f>
        <v>280.12575459021144</v>
      </c>
      <c r="G68" s="19">
        <f aca="true" t="shared" si="15" ref="G68:G100">G67+C67*dt</f>
        <v>65.40277171772496</v>
      </c>
      <c r="H68" s="14">
        <f aca="true" t="shared" si="16" ref="H68:H100">IF(G68&gt;0,F68,H67)</f>
        <v>280.12575459021144</v>
      </c>
      <c r="I68" s="14">
        <f aca="true" t="shared" si="17" ref="I68:I100">IF(G68&gt;0,G68,0)</f>
        <v>65.40277171772496</v>
      </c>
      <c r="J68" s="20"/>
    </row>
    <row r="69" spans="1:10" ht="12.75">
      <c r="A69" s="19">
        <f t="shared" si="9"/>
        <v>6.699999999999992</v>
      </c>
      <c r="B69" s="19">
        <f t="shared" si="10"/>
        <v>42.44329615003198</v>
      </c>
      <c r="C69" s="19">
        <f t="shared" si="11"/>
        <v>-24.59048913367804</v>
      </c>
      <c r="D69" s="13">
        <f t="shared" si="12"/>
        <v>-0.5251143064648257</v>
      </c>
      <c r="E69" s="13">
        <f t="shared" si="13"/>
        <v>49.05227358556235</v>
      </c>
      <c r="F69" s="19">
        <f t="shared" si="14"/>
        <v>284.37008420521465</v>
      </c>
      <c r="G69" s="19">
        <f t="shared" si="15"/>
        <v>63.04372280435716</v>
      </c>
      <c r="H69" s="14">
        <f t="shared" si="16"/>
        <v>284.37008420521465</v>
      </c>
      <c r="I69" s="14">
        <f t="shared" si="17"/>
        <v>63.04372280435716</v>
      </c>
      <c r="J69" s="20"/>
    </row>
    <row r="70" spans="1:10" ht="12.75">
      <c r="A70" s="19">
        <f t="shared" si="9"/>
        <v>6.799999999999992</v>
      </c>
      <c r="B70" s="19">
        <f t="shared" si="10"/>
        <v>42.44329615003198</v>
      </c>
      <c r="C70" s="19">
        <f t="shared" si="11"/>
        <v>-25.59048913367804</v>
      </c>
      <c r="D70" s="13">
        <f t="shared" si="12"/>
        <v>-0.5425737640009972</v>
      </c>
      <c r="E70" s="13">
        <f t="shared" si="13"/>
        <v>49.56113923408353</v>
      </c>
      <c r="F70" s="19">
        <f t="shared" si="14"/>
        <v>288.61441382021786</v>
      </c>
      <c r="G70" s="19">
        <f t="shared" si="15"/>
        <v>60.58467389098936</v>
      </c>
      <c r="H70" s="14">
        <f t="shared" si="16"/>
        <v>288.61441382021786</v>
      </c>
      <c r="I70" s="14">
        <f t="shared" si="17"/>
        <v>60.58467389098936</v>
      </c>
      <c r="J70" s="20"/>
    </row>
    <row r="71" spans="1:10" ht="12.75">
      <c r="A71" s="19">
        <f t="shared" si="9"/>
        <v>6.8999999999999915</v>
      </c>
      <c r="B71" s="19">
        <f t="shared" si="10"/>
        <v>42.44329615003198</v>
      </c>
      <c r="C71" s="19">
        <f t="shared" si="11"/>
        <v>-26.59048913367804</v>
      </c>
      <c r="D71" s="13">
        <f t="shared" si="12"/>
        <v>-0.5596732484587726</v>
      </c>
      <c r="E71" s="13">
        <f t="shared" si="13"/>
        <v>50.084803088836935</v>
      </c>
      <c r="F71" s="19">
        <f t="shared" si="14"/>
        <v>292.8587434352211</v>
      </c>
      <c r="G71" s="19">
        <f t="shared" si="15"/>
        <v>58.025624977621554</v>
      </c>
      <c r="H71" s="14">
        <f t="shared" si="16"/>
        <v>292.8587434352211</v>
      </c>
      <c r="I71" s="14">
        <f t="shared" si="17"/>
        <v>58.025624977621554</v>
      </c>
      <c r="J71" s="20"/>
    </row>
    <row r="72" spans="1:10" ht="12.75">
      <c r="A72" s="19">
        <f t="shared" si="9"/>
        <v>6.999999999999991</v>
      </c>
      <c r="B72" s="19">
        <f t="shared" si="10"/>
        <v>42.44329615003198</v>
      </c>
      <c r="C72" s="19">
        <f t="shared" si="11"/>
        <v>-27.59048913367804</v>
      </c>
      <c r="D72" s="13">
        <f t="shared" si="12"/>
        <v>-0.576414086909847</v>
      </c>
      <c r="E72" s="13">
        <f t="shared" si="13"/>
        <v>50.622805915070785</v>
      </c>
      <c r="F72" s="19">
        <f t="shared" si="14"/>
        <v>297.1030730502243</v>
      </c>
      <c r="G72" s="19">
        <f t="shared" si="15"/>
        <v>55.36657606425375</v>
      </c>
      <c r="H72" s="14">
        <f t="shared" si="16"/>
        <v>297.1030730502243</v>
      </c>
      <c r="I72" s="14">
        <f t="shared" si="17"/>
        <v>55.36657606425375</v>
      </c>
      <c r="J72" s="20"/>
    </row>
    <row r="73" spans="1:10" ht="12.75">
      <c r="A73" s="19">
        <f t="shared" si="9"/>
        <v>7.099999999999991</v>
      </c>
      <c r="B73" s="19">
        <f t="shared" si="10"/>
        <v>42.44329615003198</v>
      </c>
      <c r="C73" s="19">
        <f t="shared" si="11"/>
        <v>-28.59048913367804</v>
      </c>
      <c r="D73" s="13">
        <f t="shared" si="12"/>
        <v>-0.5927983553256888</v>
      </c>
      <c r="E73" s="13">
        <f t="shared" si="13"/>
        <v>51.174695475227615</v>
      </c>
      <c r="F73" s="19">
        <f t="shared" si="14"/>
        <v>301.3474026652275</v>
      </c>
      <c r="G73" s="19">
        <f t="shared" si="15"/>
        <v>52.60752715088594</v>
      </c>
      <c r="H73" s="14">
        <f t="shared" si="16"/>
        <v>301.3474026652275</v>
      </c>
      <c r="I73" s="14">
        <f t="shared" si="17"/>
        <v>52.60752715088594</v>
      </c>
      <c r="J73" s="20"/>
    </row>
    <row r="74" spans="1:10" ht="12.75">
      <c r="A74" s="19">
        <f t="shared" si="9"/>
        <v>7.19999999999999</v>
      </c>
      <c r="B74" s="19">
        <f t="shared" si="10"/>
        <v>42.44329615003198</v>
      </c>
      <c r="C74" s="19">
        <f t="shared" si="11"/>
        <v>-29.59048913367804</v>
      </c>
      <c r="D74" s="13">
        <f t="shared" si="12"/>
        <v>-0.6088288078850413</v>
      </c>
      <c r="E74" s="13">
        <f t="shared" si="13"/>
        <v>51.740027399003544</v>
      </c>
      <c r="F74" s="19">
        <f t="shared" si="14"/>
        <v>305.5917322802307</v>
      </c>
      <c r="G74" s="19">
        <f t="shared" si="15"/>
        <v>49.74847823751814</v>
      </c>
      <c r="H74" s="14">
        <f t="shared" si="16"/>
        <v>305.5917322802307</v>
      </c>
      <c r="I74" s="14">
        <f t="shared" si="17"/>
        <v>49.74847823751814</v>
      </c>
      <c r="J74" s="20"/>
    </row>
    <row r="75" spans="1:10" ht="12.75">
      <c r="A75" s="19">
        <f t="shared" si="9"/>
        <v>7.29999999999999</v>
      </c>
      <c r="B75" s="19">
        <f t="shared" si="10"/>
        <v>42.44329615003198</v>
      </c>
      <c r="C75" s="19">
        <f t="shared" si="11"/>
        <v>-30.59048913367804</v>
      </c>
      <c r="D75" s="13">
        <f t="shared" si="12"/>
        <v>-0.6245088084742901</v>
      </c>
      <c r="E75" s="13">
        <f t="shared" si="13"/>
        <v>52.3183659293464</v>
      </c>
      <c r="F75" s="19">
        <f t="shared" si="14"/>
        <v>309.8360618952339</v>
      </c>
      <c r="G75" s="19">
        <f t="shared" si="15"/>
        <v>46.78942932415034</v>
      </c>
      <c r="H75" s="14">
        <f t="shared" si="16"/>
        <v>309.8360618952339</v>
      </c>
      <c r="I75" s="14">
        <f t="shared" si="17"/>
        <v>46.78942932415034</v>
      </c>
      <c r="J75" s="20"/>
    </row>
    <row r="76" spans="1:10" ht="12.75">
      <c r="A76" s="19">
        <f t="shared" si="9"/>
        <v>7.39999999999999</v>
      </c>
      <c r="B76" s="19">
        <f t="shared" si="10"/>
        <v>42.44329615003198</v>
      </c>
      <c r="C76" s="19">
        <f t="shared" si="11"/>
        <v>-31.59048913367804</v>
      </c>
      <c r="D76" s="13">
        <f t="shared" si="12"/>
        <v>-0.6398422648560576</v>
      </c>
      <c r="E76" s="13">
        <f t="shared" si="13"/>
        <v>52.90928455180952</v>
      </c>
      <c r="F76" s="19">
        <f t="shared" si="14"/>
        <v>314.0803915102371</v>
      </c>
      <c r="G76" s="19">
        <f t="shared" si="15"/>
        <v>43.73038041078254</v>
      </c>
      <c r="H76" s="14">
        <f t="shared" si="16"/>
        <v>314.0803915102371</v>
      </c>
      <c r="I76" s="14">
        <f t="shared" si="17"/>
        <v>43.73038041078254</v>
      </c>
      <c r="J76" s="20"/>
    </row>
    <row r="77" spans="1:10" ht="12.75">
      <c r="A77" s="19">
        <f t="shared" si="9"/>
        <v>7.499999999999989</v>
      </c>
      <c r="B77" s="19">
        <f t="shared" si="10"/>
        <v>42.44329615003198</v>
      </c>
      <c r="C77" s="19">
        <f t="shared" si="11"/>
        <v>-32.59048913367804</v>
      </c>
      <c r="D77" s="13">
        <f t="shared" si="12"/>
        <v>-0.6548335658746222</v>
      </c>
      <c r="E77" s="13">
        <f t="shared" si="13"/>
        <v>53.51236651514962</v>
      </c>
      <c r="F77" s="19">
        <f t="shared" si="14"/>
        <v>318.32472112524033</v>
      </c>
      <c r="G77" s="19">
        <f t="shared" si="15"/>
        <v>40.57133149741473</v>
      </c>
      <c r="H77" s="14">
        <f t="shared" si="16"/>
        <v>318.32472112524033</v>
      </c>
      <c r="I77" s="14">
        <f t="shared" si="17"/>
        <v>40.57133149741473</v>
      </c>
      <c r="J77" s="20"/>
    </row>
    <row r="78" spans="1:10" ht="12.75">
      <c r="A78" s="19">
        <f t="shared" si="9"/>
        <v>7.599999999999989</v>
      </c>
      <c r="B78" s="19">
        <f t="shared" si="10"/>
        <v>42.44329615003198</v>
      </c>
      <c r="C78" s="19">
        <f t="shared" si="11"/>
        <v>-33.59048913367804</v>
      </c>
      <c r="D78" s="13">
        <f t="shared" si="12"/>
        <v>-0.6694875219700346</v>
      </c>
      <c r="E78" s="13">
        <f t="shared" si="13"/>
        <v>54.12720525132497</v>
      </c>
      <c r="F78" s="19">
        <f t="shared" si="14"/>
        <v>322.56905074024354</v>
      </c>
      <c r="G78" s="19">
        <f t="shared" si="15"/>
        <v>37.312282584046926</v>
      </c>
      <c r="H78" s="14">
        <f t="shared" si="16"/>
        <v>322.56905074024354</v>
      </c>
      <c r="I78" s="14">
        <f t="shared" si="17"/>
        <v>37.312282584046926</v>
      </c>
      <c r="J78" s="20"/>
    </row>
    <row r="79" spans="1:10" ht="12.75">
      <c r="A79" s="19">
        <f t="shared" si="9"/>
        <v>7.699999999999989</v>
      </c>
      <c r="B79" s="19">
        <f t="shared" si="10"/>
        <v>42.44329615003198</v>
      </c>
      <c r="C79" s="19">
        <f t="shared" si="11"/>
        <v>-34.59048913367804</v>
      </c>
      <c r="D79" s="13">
        <f t="shared" si="12"/>
        <v>-0.6838093091866366</v>
      </c>
      <c r="E79" s="13">
        <f t="shared" si="13"/>
        <v>54.75340470314534</v>
      </c>
      <c r="F79" s="19">
        <f t="shared" si="14"/>
        <v>326.81338035524675</v>
      </c>
      <c r="G79" s="19">
        <f t="shared" si="15"/>
        <v>33.953233670679126</v>
      </c>
      <c r="H79" s="14">
        <f t="shared" si="16"/>
        <v>326.81338035524675</v>
      </c>
      <c r="I79" s="14">
        <f t="shared" si="17"/>
        <v>33.953233670679126</v>
      </c>
      <c r="J79" s="20"/>
    </row>
    <row r="80" spans="1:10" ht="12.75">
      <c r="A80" s="19">
        <f t="shared" si="9"/>
        <v>7.799999999999988</v>
      </c>
      <c r="B80" s="19">
        <f t="shared" si="10"/>
        <v>42.44329615003198</v>
      </c>
      <c r="C80" s="19">
        <f t="shared" si="11"/>
        <v>-35.59048913367804</v>
      </c>
      <c r="D80" s="13">
        <f t="shared" si="12"/>
        <v>-0.6978044167862334</v>
      </c>
      <c r="E80" s="13">
        <f t="shared" si="13"/>
        <v>55.390579567772846</v>
      </c>
      <c r="F80" s="19">
        <f t="shared" si="14"/>
        <v>331.05770997024996</v>
      </c>
      <c r="G80" s="19">
        <f t="shared" si="15"/>
        <v>30.49418475731132</v>
      </c>
      <c r="H80" s="14">
        <f t="shared" si="16"/>
        <v>331.05770997024996</v>
      </c>
      <c r="I80" s="14">
        <f t="shared" si="17"/>
        <v>30.49418475731132</v>
      </c>
      <c r="J80" s="20"/>
    </row>
    <row r="81" spans="1:10" ht="12.75">
      <c r="A81" s="19">
        <f t="shared" si="9"/>
        <v>7.899999999999988</v>
      </c>
      <c r="B81" s="19">
        <f t="shared" si="10"/>
        <v>42.44329615003198</v>
      </c>
      <c r="C81" s="19">
        <f t="shared" si="11"/>
        <v>-36.59048913367804</v>
      </c>
      <c r="D81" s="13">
        <f t="shared" si="12"/>
        <v>-0.7114785985111886</v>
      </c>
      <c r="E81" s="13">
        <f t="shared" si="13"/>
        <v>56.038355464102715</v>
      </c>
      <c r="F81" s="19">
        <f t="shared" si="14"/>
        <v>335.30203958525317</v>
      </c>
      <c r="G81" s="19">
        <f t="shared" si="15"/>
        <v>26.935135843943517</v>
      </c>
      <c r="H81" s="14">
        <f t="shared" si="16"/>
        <v>335.30203958525317</v>
      </c>
      <c r="I81" s="14">
        <f t="shared" si="17"/>
        <v>26.935135843943517</v>
      </c>
      <c r="J81" s="20"/>
    </row>
    <row r="82" spans="1:10" ht="12.75">
      <c r="A82" s="19">
        <f t="shared" si="9"/>
        <v>7.999999999999988</v>
      </c>
      <c r="B82" s="19">
        <f t="shared" si="10"/>
        <v>42.44329615003198</v>
      </c>
      <c r="C82" s="19">
        <f t="shared" si="11"/>
        <v>-37.59048913367804</v>
      </c>
      <c r="D82" s="13">
        <f t="shared" si="12"/>
        <v>-0.7248378274877739</v>
      </c>
      <c r="E82" s="13">
        <f t="shared" si="13"/>
        <v>56.69636903178621</v>
      </c>
      <c r="F82" s="19">
        <f t="shared" si="14"/>
        <v>339.5463692002564</v>
      </c>
      <c r="G82" s="19">
        <f t="shared" si="15"/>
        <v>23.276086930575712</v>
      </c>
      <c r="H82" s="14">
        <f t="shared" si="16"/>
        <v>339.5463692002564</v>
      </c>
      <c r="I82" s="14">
        <f t="shared" si="17"/>
        <v>23.276086930575712</v>
      </c>
      <c r="J82" s="20"/>
    </row>
    <row r="83" spans="1:10" ht="12.75">
      <c r="A83" s="19">
        <f t="shared" si="9"/>
        <v>8.099999999999987</v>
      </c>
      <c r="B83" s="19">
        <f t="shared" si="10"/>
        <v>42.44329615003198</v>
      </c>
      <c r="C83" s="19">
        <f t="shared" si="11"/>
        <v>-38.59048913367804</v>
      </c>
      <c r="D83" s="13">
        <f t="shared" si="12"/>
        <v>-0.7378882547145308</v>
      </c>
      <c r="E83" s="13">
        <f t="shared" si="13"/>
        <v>57.364267969319044</v>
      </c>
      <c r="F83" s="19">
        <f t="shared" si="14"/>
        <v>343.7906988152596</v>
      </c>
      <c r="G83" s="19">
        <f t="shared" si="15"/>
        <v>19.51703801720791</v>
      </c>
      <c r="H83" s="14">
        <f t="shared" si="16"/>
        <v>343.7906988152596</v>
      </c>
      <c r="I83" s="14">
        <f t="shared" si="17"/>
        <v>19.51703801720791</v>
      </c>
      <c r="J83" s="20"/>
    </row>
    <row r="84" spans="1:10" ht="12.75">
      <c r="A84" s="19">
        <f t="shared" si="9"/>
        <v>8.199999999999987</v>
      </c>
      <c r="B84" s="19">
        <f t="shared" si="10"/>
        <v>42.44329615003198</v>
      </c>
      <c r="C84" s="19">
        <f t="shared" si="11"/>
        <v>-39.59048913367804</v>
      </c>
      <c r="D84" s="13">
        <f t="shared" si="12"/>
        <v>-0.7506361710434462</v>
      </c>
      <c r="E84" s="13">
        <f t="shared" si="13"/>
        <v>58.0417110182255</v>
      </c>
      <c r="F84" s="19">
        <f t="shared" si="14"/>
        <v>348.0350284302628</v>
      </c>
      <c r="G84" s="19">
        <f t="shared" si="15"/>
        <v>15.657989103840105</v>
      </c>
      <c r="H84" s="14">
        <f t="shared" si="16"/>
        <v>348.0350284302628</v>
      </c>
      <c r="I84" s="14">
        <f t="shared" si="17"/>
        <v>15.657989103840105</v>
      </c>
      <c r="J84" s="20"/>
    </row>
    <row r="85" spans="1:10" ht="12.75">
      <c r="A85" s="19">
        <f t="shared" si="9"/>
        <v>8.299999999999986</v>
      </c>
      <c r="B85" s="19">
        <f t="shared" si="10"/>
        <v>42.44329615003198</v>
      </c>
      <c r="C85" s="19">
        <f t="shared" si="11"/>
        <v>-40.59048913367804</v>
      </c>
      <c r="D85" s="13">
        <f t="shared" si="12"/>
        <v>-0.7630879725325626</v>
      </c>
      <c r="E85" s="13">
        <f t="shared" si="13"/>
        <v>58.72836789993874</v>
      </c>
      <c r="F85" s="19">
        <f t="shared" si="14"/>
        <v>352.279358045266</v>
      </c>
      <c r="G85" s="19">
        <f t="shared" si="15"/>
        <v>11.698940190472301</v>
      </c>
      <c r="H85" s="14">
        <f t="shared" si="16"/>
        <v>352.279358045266</v>
      </c>
      <c r="I85" s="14">
        <f t="shared" si="17"/>
        <v>11.698940190472301</v>
      </c>
      <c r="J85" s="20"/>
    </row>
    <row r="86" spans="1:10" ht="12.75">
      <c r="A86" s="19">
        <f t="shared" si="9"/>
        <v>8.399999999999986</v>
      </c>
      <c r="B86" s="19">
        <f t="shared" si="10"/>
        <v>42.44329615003198</v>
      </c>
      <c r="C86" s="19">
        <f t="shared" si="11"/>
        <v>-41.59048913367804</v>
      </c>
      <c r="D86" s="13">
        <f t="shared" si="12"/>
        <v>-0.7752501290263663</v>
      </c>
      <c r="E86" s="13">
        <f t="shared" si="13"/>
        <v>59.42391921152551</v>
      </c>
      <c r="F86" s="19">
        <f t="shared" si="14"/>
        <v>356.5236876602692</v>
      </c>
      <c r="G86" s="19">
        <f t="shared" si="15"/>
        <v>7.639891277104497</v>
      </c>
      <c r="H86" s="14">
        <f t="shared" si="16"/>
        <v>356.5236876602692</v>
      </c>
      <c r="I86" s="14">
        <f t="shared" si="17"/>
        <v>7.639891277104497</v>
      </c>
      <c r="J86" s="20"/>
    </row>
    <row r="87" spans="1:10" ht="12.75">
      <c r="A87" s="19">
        <f t="shared" si="9"/>
        <v>8.499999999999986</v>
      </c>
      <c r="B87" s="19">
        <f t="shared" si="10"/>
        <v>42.44329615003198</v>
      </c>
      <c r="C87" s="19">
        <f t="shared" si="11"/>
        <v>-42.59048913367804</v>
      </c>
      <c r="D87" s="13">
        <f t="shared" si="12"/>
        <v>-0.7871291558040756</v>
      </c>
      <c r="E87" s="13">
        <f t="shared" si="13"/>
        <v>60.128056285940815</v>
      </c>
      <c r="F87" s="19">
        <f t="shared" si="14"/>
        <v>360.7680172752724</v>
      </c>
      <c r="G87" s="19">
        <f t="shared" si="15"/>
        <v>3.480842363736693</v>
      </c>
      <c r="H87" s="14">
        <f t="shared" si="16"/>
        <v>360.7680172752724</v>
      </c>
      <c r="I87" s="14">
        <f t="shared" si="17"/>
        <v>3.480842363736693</v>
      </c>
      <c r="J87" s="20"/>
    </row>
    <row r="88" spans="1:10" ht="12.75">
      <c r="A88" s="19">
        <f t="shared" si="9"/>
        <v>8.599999999999985</v>
      </c>
      <c r="B88" s="19">
        <f t="shared" si="10"/>
        <v>42.44329615003198</v>
      </c>
      <c r="C88" s="19">
        <f t="shared" si="11"/>
        <v>-43.59048913367804</v>
      </c>
      <c r="D88" s="13">
        <f t="shared" si="12"/>
        <v>-0.7987315881249443</v>
      </c>
      <c r="E88" s="13">
        <f t="shared" si="13"/>
        <v>60.840481022035185</v>
      </c>
      <c r="F88" s="19">
        <f t="shared" si="14"/>
        <v>365.01234689027564</v>
      </c>
      <c r="G88" s="19">
        <f t="shared" si="15"/>
        <v>-0.7782065496311112</v>
      </c>
      <c r="H88" s="14">
        <f t="shared" si="16"/>
        <v>360.7680172752724</v>
      </c>
      <c r="I88" s="14">
        <f t="shared" si="17"/>
        <v>0</v>
      </c>
      <c r="J88" s="20"/>
    </row>
    <row r="89" spans="1:10" ht="12.75">
      <c r="A89" s="19">
        <f t="shared" si="9"/>
        <v>8.699999999999985</v>
      </c>
      <c r="B89" s="19">
        <f t="shared" si="10"/>
        <v>42.44329615003198</v>
      </c>
      <c r="C89" s="19">
        <f t="shared" si="11"/>
        <v>-44.59048913367804</v>
      </c>
      <c r="D89" s="13">
        <f t="shared" si="12"/>
        <v>-0.8100639584931331</v>
      </c>
      <c r="E89" s="13">
        <f t="shared" si="13"/>
        <v>61.56090568908144</v>
      </c>
      <c r="F89" s="19">
        <f t="shared" si="14"/>
        <v>369.25667650527885</v>
      </c>
      <c r="G89" s="19">
        <f t="shared" si="15"/>
        <v>-5.137255462998915</v>
      </c>
      <c r="H89" s="14">
        <f t="shared" si="16"/>
        <v>360.7680172752724</v>
      </c>
      <c r="I89" s="14">
        <f t="shared" si="17"/>
        <v>0</v>
      </c>
      <c r="J89" s="20"/>
    </row>
    <row r="90" spans="1:10" ht="12.75">
      <c r="A90" s="19">
        <f t="shared" si="9"/>
        <v>8.799999999999985</v>
      </c>
      <c r="B90" s="19">
        <f t="shared" si="10"/>
        <v>42.44329615003198</v>
      </c>
      <c r="C90" s="19">
        <f t="shared" si="11"/>
        <v>-45.59048913367804</v>
      </c>
      <c r="D90" s="13">
        <f t="shared" si="12"/>
        <v>-0.8211327764618549</v>
      </c>
      <c r="E90" s="13">
        <f t="shared" si="13"/>
        <v>62.28905271014591</v>
      </c>
      <c r="F90" s="19">
        <f t="shared" si="14"/>
        <v>373.50100612028206</v>
      </c>
      <c r="G90" s="19">
        <f t="shared" si="15"/>
        <v>-9.59630437636672</v>
      </c>
      <c r="H90" s="14">
        <f t="shared" si="16"/>
        <v>360.7680172752724</v>
      </c>
      <c r="I90" s="14">
        <f t="shared" si="17"/>
        <v>0</v>
      </c>
      <c r="J90" s="20"/>
    </row>
    <row r="91" spans="1:10" ht="12.75">
      <c r="A91" s="19">
        <f t="shared" si="9"/>
        <v>8.899999999999984</v>
      </c>
      <c r="B91" s="19">
        <f t="shared" si="10"/>
        <v>42.44329615003198</v>
      </c>
      <c r="C91" s="19">
        <f t="shared" si="11"/>
        <v>-46.59048913367804</v>
      </c>
      <c r="D91" s="13">
        <f t="shared" si="12"/>
        <v>-0.8319445107967093</v>
      </c>
      <c r="E91" s="13">
        <f t="shared" si="13"/>
        <v>63.024654428205245</v>
      </c>
      <c r="F91" s="19">
        <f t="shared" si="14"/>
        <v>377.74533573528527</v>
      </c>
      <c r="G91" s="19">
        <f t="shared" si="15"/>
        <v>-14.155353289734524</v>
      </c>
      <c r="H91" s="14">
        <f t="shared" si="16"/>
        <v>360.7680172752724</v>
      </c>
      <c r="I91" s="14">
        <f t="shared" si="17"/>
        <v>0</v>
      </c>
      <c r="J91" s="20"/>
    </row>
    <row r="92" spans="1:10" ht="12.75">
      <c r="A92" s="19">
        <f t="shared" si="9"/>
        <v>8.999999999999984</v>
      </c>
      <c r="B92" s="19">
        <f t="shared" si="10"/>
        <v>42.44329615003198</v>
      </c>
      <c r="C92" s="19">
        <f t="shared" si="11"/>
        <v>-47.59048913367804</v>
      </c>
      <c r="D92" s="13">
        <f t="shared" si="12"/>
        <v>-0.8425055738208106</v>
      </c>
      <c r="E92" s="13">
        <f t="shared" si="13"/>
        <v>63.76745285850806</v>
      </c>
      <c r="F92" s="19">
        <f t="shared" si="14"/>
        <v>381.9896653502885</v>
      </c>
      <c r="G92" s="19">
        <f t="shared" si="15"/>
        <v>-18.81440220310233</v>
      </c>
      <c r="H92" s="14">
        <f t="shared" si="16"/>
        <v>360.7680172752724</v>
      </c>
      <c r="I92" s="14">
        <f t="shared" si="17"/>
        <v>0</v>
      </c>
      <c r="J92" s="20"/>
    </row>
    <row r="93" spans="1:10" ht="12.75">
      <c r="A93" s="19">
        <f t="shared" si="9"/>
        <v>9.099999999999984</v>
      </c>
      <c r="B93" s="19">
        <f t="shared" si="10"/>
        <v>42.44329615003198</v>
      </c>
      <c r="C93" s="19">
        <f t="shared" si="11"/>
        <v>-48.59048913367804</v>
      </c>
      <c r="D93" s="13">
        <f t="shared" si="12"/>
        <v>-0.8528223077689513</v>
      </c>
      <c r="E93" s="13">
        <f t="shared" si="13"/>
        <v>64.51719943030233</v>
      </c>
      <c r="F93" s="19">
        <f t="shared" si="14"/>
        <v>386.2339949652917</v>
      </c>
      <c r="G93" s="19">
        <f t="shared" si="15"/>
        <v>-23.57345111647013</v>
      </c>
      <c r="H93" s="14">
        <f t="shared" si="16"/>
        <v>360.7680172752724</v>
      </c>
      <c r="I93" s="14">
        <f t="shared" si="17"/>
        <v>0</v>
      </c>
      <c r="J93" s="20"/>
    </row>
    <row r="94" spans="1:10" ht="12.75">
      <c r="A94" s="19">
        <f t="shared" si="9"/>
        <v>9.199999999999983</v>
      </c>
      <c r="B94" s="19">
        <f t="shared" si="10"/>
        <v>42.44329615003198</v>
      </c>
      <c r="C94" s="19">
        <f t="shared" si="11"/>
        <v>-49.59048913367804</v>
      </c>
      <c r="D94" s="13">
        <f t="shared" si="12"/>
        <v>-0.8629009729841873</v>
      </c>
      <c r="E94" s="13">
        <f t="shared" si="13"/>
        <v>65.27365472069692</v>
      </c>
      <c r="F94" s="19">
        <f t="shared" si="14"/>
        <v>390.4783245802949</v>
      </c>
      <c r="G94" s="19">
        <f t="shared" si="15"/>
        <v>-28.432500029837936</v>
      </c>
      <c r="H94" s="14">
        <f t="shared" si="16"/>
        <v>360.7680172752724</v>
      </c>
      <c r="I94" s="14">
        <f t="shared" si="17"/>
        <v>0</v>
      </c>
      <c r="J94" s="20"/>
    </row>
    <row r="95" spans="1:10" ht="12.75">
      <c r="A95" s="19">
        <f t="shared" si="9"/>
        <v>9.299999999999983</v>
      </c>
      <c r="B95" s="19">
        <f t="shared" si="10"/>
        <v>42.44329615003198</v>
      </c>
      <c r="C95" s="19">
        <f t="shared" si="11"/>
        <v>-50.59048913367804</v>
      </c>
      <c r="D95" s="13">
        <f t="shared" si="12"/>
        <v>-0.8727477377974858</v>
      </c>
      <c r="E95" s="13">
        <f t="shared" si="13"/>
        <v>66.03658818309827</v>
      </c>
      <c r="F95" s="19">
        <f t="shared" si="14"/>
        <v>394.7226541952981</v>
      </c>
      <c r="G95" s="19">
        <f t="shared" si="15"/>
        <v>-33.39154894320574</v>
      </c>
      <c r="H95" s="14">
        <f t="shared" si="16"/>
        <v>360.7680172752724</v>
      </c>
      <c r="I95" s="14">
        <f t="shared" si="17"/>
        <v>0</v>
      </c>
      <c r="J95" s="20"/>
    </row>
    <row r="96" spans="1:10" ht="12.75">
      <c r="A96" s="19">
        <f t="shared" si="9"/>
        <v>9.399999999999983</v>
      </c>
      <c r="B96" s="19">
        <f t="shared" si="10"/>
        <v>42.44329615003198</v>
      </c>
      <c r="C96" s="19">
        <f t="shared" si="11"/>
        <v>-51.59048913367804</v>
      </c>
      <c r="D96" s="13">
        <f t="shared" si="12"/>
        <v>-0.8823686699391184</v>
      </c>
      <c r="E96" s="13">
        <f t="shared" si="13"/>
        <v>66.80577787236274</v>
      </c>
      <c r="F96" s="19">
        <f t="shared" si="14"/>
        <v>398.9669838103013</v>
      </c>
      <c r="G96" s="19">
        <f t="shared" si="15"/>
        <v>-38.450597856573545</v>
      </c>
      <c r="H96" s="14">
        <f t="shared" si="16"/>
        <v>360.7680172752724</v>
      </c>
      <c r="I96" s="14">
        <f t="shared" si="17"/>
        <v>0</v>
      </c>
      <c r="J96" s="20"/>
    </row>
    <row r="97" spans="1:10" ht="12.75">
      <c r="A97" s="19">
        <f t="shared" si="9"/>
        <v>9.499999999999982</v>
      </c>
      <c r="B97" s="19">
        <f t="shared" si="10"/>
        <v>42.44329615003198</v>
      </c>
      <c r="C97" s="19">
        <f t="shared" si="11"/>
        <v>-52.59048913367804</v>
      </c>
      <c r="D97" s="13">
        <f t="shared" si="12"/>
        <v>-0.8917697293390294</v>
      </c>
      <c r="E97" s="13">
        <f t="shared" si="13"/>
        <v>67.58101016852905</v>
      </c>
      <c r="F97" s="19">
        <f t="shared" si="14"/>
        <v>403.2113134253045</v>
      </c>
      <c r="G97" s="19">
        <f t="shared" si="15"/>
        <v>-43.60964676994135</v>
      </c>
      <c r="H97" s="14">
        <f t="shared" si="16"/>
        <v>360.7680172752724</v>
      </c>
      <c r="I97" s="14">
        <f t="shared" si="17"/>
        <v>0</v>
      </c>
      <c r="J97" s="20"/>
    </row>
    <row r="98" spans="1:10" ht="12.75">
      <c r="A98" s="19">
        <f t="shared" si="9"/>
        <v>9.599999999999982</v>
      </c>
      <c r="B98" s="19">
        <f t="shared" si="10"/>
        <v>42.44329615003198</v>
      </c>
      <c r="C98" s="19">
        <f t="shared" si="11"/>
        <v>-53.59048913367804</v>
      </c>
      <c r="D98" s="13">
        <f t="shared" si="12"/>
        <v>-0.9009567621822331</v>
      </c>
      <c r="E98" s="13">
        <f t="shared" si="13"/>
        <v>68.36207950074504</v>
      </c>
      <c r="F98" s="19">
        <f t="shared" si="14"/>
        <v>407.45564304030773</v>
      </c>
      <c r="G98" s="19">
        <f t="shared" si="15"/>
        <v>-48.868695683309156</v>
      </c>
      <c r="H98" s="14">
        <f t="shared" si="16"/>
        <v>360.7680172752724</v>
      </c>
      <c r="I98" s="14">
        <f t="shared" si="17"/>
        <v>0</v>
      </c>
      <c r="J98" s="20"/>
    </row>
    <row r="99" spans="1:10" ht="12.75">
      <c r="A99" s="19">
        <f t="shared" si="9"/>
        <v>9.699999999999982</v>
      </c>
      <c r="B99" s="19">
        <f t="shared" si="10"/>
        <v>42.44329615003198</v>
      </c>
      <c r="C99" s="19">
        <f t="shared" si="11"/>
        <v>-54.59048913367804</v>
      </c>
      <c r="D99" s="13">
        <f t="shared" si="12"/>
        <v>-0.9099354960942097</v>
      </c>
      <c r="E99" s="13">
        <f t="shared" si="13"/>
        <v>69.14878807277492</v>
      </c>
      <c r="F99" s="19">
        <f t="shared" si="14"/>
        <v>411.69997265531094</v>
      </c>
      <c r="G99" s="19">
        <f t="shared" si="15"/>
        <v>-54.227744596676956</v>
      </c>
      <c r="H99" s="14">
        <f t="shared" si="16"/>
        <v>360.7680172752724</v>
      </c>
      <c r="I99" s="14">
        <f t="shared" si="17"/>
        <v>0</v>
      </c>
      <c r="J99" s="20"/>
    </row>
    <row r="100" spans="1:10" ht="12.75">
      <c r="A100" s="19">
        <f t="shared" si="9"/>
        <v>9.799999999999981</v>
      </c>
      <c r="B100" s="19">
        <f t="shared" si="10"/>
        <v>42.44329615003198</v>
      </c>
      <c r="C100" s="19">
        <f t="shared" si="11"/>
        <v>-55.59048913367804</v>
      </c>
      <c r="D100" s="13">
        <f t="shared" si="12"/>
        <v>-0.918711536340128</v>
      </c>
      <c r="E100" s="13">
        <f t="shared" si="13"/>
        <v>69.94094559126933</v>
      </c>
      <c r="F100" s="19">
        <f t="shared" si="14"/>
        <v>415.94430227031415</v>
      </c>
      <c r="G100" s="19">
        <f t="shared" si="15"/>
        <v>-59.68679351004476</v>
      </c>
      <c r="H100" s="14">
        <f t="shared" si="16"/>
        <v>360.7680172752724</v>
      </c>
      <c r="I100" s="14">
        <f t="shared" si="17"/>
        <v>0</v>
      </c>
      <c r="J100" s="20"/>
    </row>
    <row r="101" spans="1:10" ht="12.75">
      <c r="A101" s="19">
        <f>A100+dt</f>
        <v>9.89999999999998</v>
      </c>
      <c r="B101" s="19">
        <f>B100-(kl*E100^p*COS(D100)+km*E100*SIN(D100))*(dt/m)</f>
        <v>42.44329615003198</v>
      </c>
      <c r="C101" s="19">
        <f>C100-g*dt-(kl*E100^p*SIN(D100)-km*E100*COS(D100))*(dt/m)</f>
        <v>-56.59048913367804</v>
      </c>
      <c r="D101" s="13">
        <f>ATAN(C101/B101)</f>
        <v>-0.9272903629304022</v>
      </c>
      <c r="E101" s="13">
        <f>SQRT(B101^2+C101^2)</f>
        <v>70.73836899779533</v>
      </c>
      <c r="F101" s="19">
        <f>F100+B100*dt</f>
        <v>420.18863188531736</v>
      </c>
      <c r="G101" s="19">
        <f>G100+C100*dt</f>
        <v>-65.24584242341257</v>
      </c>
      <c r="H101" s="14">
        <f>IF(G101&gt;0,F101,H100)</f>
        <v>360.7680172752724</v>
      </c>
      <c r="I101" s="14">
        <f>IF(G101&gt;0,G101,0)</f>
        <v>0</v>
      </c>
      <c r="J101" s="20"/>
    </row>
    <row r="102" spans="1:10" ht="12.75">
      <c r="A102" s="19">
        <f>A101+dt</f>
        <v>9.99999999999998</v>
      </c>
      <c r="B102" s="19">
        <f>B101-(kl*E101^p*COS(D101)+km*E101*SIN(D101))*(dt/m)</f>
        <v>42.44329615003198</v>
      </c>
      <c r="C102" s="19">
        <f>C101-g*dt-(kl*E101^p*SIN(D101)-km*E101*COS(D101))*(dt/m)</f>
        <v>-57.59048913367804</v>
      </c>
      <c r="D102" s="13">
        <f>ATAN(C102/B102)</f>
        <v>-0.9356773285334985</v>
      </c>
      <c r="E102" s="13">
        <f>SQRT(B102^2+C102^2)</f>
        <v>71.54088220546073</v>
      </c>
      <c r="F102" s="19">
        <f>F101+B101*dt</f>
        <v>424.4329615003206</v>
      </c>
      <c r="G102" s="19">
        <f>G101+C101*dt</f>
        <v>-70.90489133678037</v>
      </c>
      <c r="H102" s="14">
        <f>IF(G102&gt;0,F102,H101)</f>
        <v>360.7680172752724</v>
      </c>
      <c r="I102" s="14">
        <f>IF(G102&gt;0,G102,0)</f>
        <v>0</v>
      </c>
      <c r="J102" s="20"/>
    </row>
    <row r="103" spans="1:9" ht="12.75">
      <c r="A103" s="19">
        <f aca="true" t="shared" si="18" ref="A103:A166">A102+dt</f>
        <v>10.09999999999998</v>
      </c>
      <c r="B103" s="19">
        <f aca="true" t="shared" si="19" ref="B103:B166">B102-(kl*E102^p*COS(D102)+km*E102*SIN(D102))*(dt/m)</f>
        <v>42.44329615003198</v>
      </c>
      <c r="C103" s="19">
        <f aca="true" t="shared" si="20" ref="C103:C166">C102-g*dt-(kl*E102^p*SIN(D102)-km*E102*COS(D102))*(dt/m)</f>
        <v>-58.59048913367804</v>
      </c>
      <c r="D103" s="13">
        <f aca="true" t="shared" si="21" ref="D103:D166">ATAN(C103/B103)</f>
        <v>-0.9438776571049953</v>
      </c>
      <c r="E103" s="13">
        <f aca="true" t="shared" si="22" ref="E103:E166">SQRT(B103^2+C103^2)</f>
        <v>72.34831584081944</v>
      </c>
      <c r="F103" s="19">
        <f aca="true" t="shared" si="23" ref="F103:F166">F102+B102*dt</f>
        <v>428.6772911153238</v>
      </c>
      <c r="G103" s="19">
        <f aca="true" t="shared" si="24" ref="G103:G166">G102+C102*dt</f>
        <v>-76.66394025014817</v>
      </c>
      <c r="H103" s="14">
        <f aca="true" t="shared" si="25" ref="H103:H166">IF(G103&gt;0,F103,H102)</f>
        <v>360.7680172752724</v>
      </c>
      <c r="I103" s="14">
        <f aca="true" t="shared" si="26" ref="I103:I166">IF(G103&gt;0,G103,0)</f>
        <v>0</v>
      </c>
    </row>
    <row r="104" spans="1:9" ht="12.75">
      <c r="A104" s="19">
        <f t="shared" si="18"/>
        <v>10.19999999999998</v>
      </c>
      <c r="B104" s="19">
        <f t="shared" si="19"/>
        <v>42.44329615003198</v>
      </c>
      <c r="C104" s="19">
        <f t="shared" si="20"/>
        <v>-59.59048913367804</v>
      </c>
      <c r="D104" s="13">
        <f t="shared" si="21"/>
        <v>-0.951896443149586</v>
      </c>
      <c r="E104" s="13">
        <f t="shared" si="22"/>
        <v>73.16050699161619</v>
      </c>
      <c r="F104" s="19">
        <f t="shared" si="23"/>
        <v>432.921620730327</v>
      </c>
      <c r="G104" s="19">
        <f t="shared" si="24"/>
        <v>-82.52298916351597</v>
      </c>
      <c r="H104" s="14">
        <f t="shared" si="25"/>
        <v>360.7680172752724</v>
      </c>
      <c r="I104" s="14">
        <f t="shared" si="26"/>
        <v>0</v>
      </c>
    </row>
    <row r="105" spans="1:9" ht="12.75">
      <c r="A105" s="19">
        <f t="shared" si="18"/>
        <v>10.29999999999998</v>
      </c>
      <c r="B105" s="19">
        <f t="shared" si="19"/>
        <v>42.44329615003198</v>
      </c>
      <c r="C105" s="19">
        <f t="shared" si="20"/>
        <v>-60.59048913367804</v>
      </c>
      <c r="D105" s="13">
        <f t="shared" si="21"/>
        <v>-0.959738651540003</v>
      </c>
      <c r="E105" s="13">
        <f t="shared" si="22"/>
        <v>73.97729896081417</v>
      </c>
      <c r="F105" s="19">
        <f t="shared" si="23"/>
        <v>437.1659503453302</v>
      </c>
      <c r="G105" s="19">
        <f t="shared" si="24"/>
        <v>-88.48203807688378</v>
      </c>
      <c r="H105" s="14">
        <f t="shared" si="25"/>
        <v>360.7680172752724</v>
      </c>
      <c r="I105" s="14">
        <f t="shared" si="26"/>
        <v>0</v>
      </c>
    </row>
    <row r="106" spans="1:9" ht="12.75">
      <c r="A106" s="19">
        <f t="shared" si="18"/>
        <v>10.399999999999979</v>
      </c>
      <c r="B106" s="19">
        <f t="shared" si="19"/>
        <v>42.44329615003198</v>
      </c>
      <c r="C106" s="19">
        <f t="shared" si="20"/>
        <v>-61.59048913367804</v>
      </c>
      <c r="D106" s="13">
        <f t="shared" si="21"/>
        <v>-0.9674091178236854</v>
      </c>
      <c r="E106" s="13">
        <f t="shared" si="22"/>
        <v>74.79854102724887</v>
      </c>
      <c r="F106" s="19">
        <f t="shared" si="23"/>
        <v>441.4102799603334</v>
      </c>
      <c r="G106" s="19">
        <f t="shared" si="24"/>
        <v>-94.54108699025159</v>
      </c>
      <c r="H106" s="14">
        <f t="shared" si="25"/>
        <v>360.7680172752724</v>
      </c>
      <c r="I106" s="14">
        <f t="shared" si="26"/>
        <v>0</v>
      </c>
    </row>
    <row r="107" spans="1:9" ht="12.75">
      <c r="A107" s="19">
        <f t="shared" si="18"/>
        <v>10.499999999999979</v>
      </c>
      <c r="B107" s="19">
        <f t="shared" si="19"/>
        <v>42.44329615003198</v>
      </c>
      <c r="C107" s="19">
        <f t="shared" si="20"/>
        <v>-62.59048913367804</v>
      </c>
      <c r="D107" s="13">
        <f t="shared" si="21"/>
        <v>-0.9749125489544278</v>
      </c>
      <c r="E107" s="13">
        <f t="shared" si="22"/>
        <v>75.62408821316386</v>
      </c>
      <c r="F107" s="19">
        <f t="shared" si="23"/>
        <v>445.6546095753366</v>
      </c>
      <c r="G107" s="19">
        <f t="shared" si="24"/>
        <v>-100.70013590361938</v>
      </c>
      <c r="H107" s="14">
        <f t="shared" si="25"/>
        <v>360.7680172752724</v>
      </c>
      <c r="I107" s="14">
        <f t="shared" si="26"/>
        <v>0</v>
      </c>
    </row>
    <row r="108" spans="1:9" ht="12.75">
      <c r="A108" s="19">
        <f t="shared" si="18"/>
        <v>10.599999999999978</v>
      </c>
      <c r="B108" s="19">
        <f t="shared" si="19"/>
        <v>42.44329615003198</v>
      </c>
      <c r="C108" s="19">
        <f t="shared" si="20"/>
        <v>-63.59048913367804</v>
      </c>
      <c r="D108" s="13">
        <f t="shared" si="21"/>
        <v>-0.982253524392209</v>
      </c>
      <c r="E108" s="13">
        <f t="shared" si="22"/>
        <v>76.4538010588077</v>
      </c>
      <c r="F108" s="19">
        <f t="shared" si="23"/>
        <v>449.89893919033983</v>
      </c>
      <c r="G108" s="19">
        <f t="shared" si="24"/>
        <v>-106.95918481698719</v>
      </c>
      <c r="H108" s="14">
        <f t="shared" si="25"/>
        <v>360.7680172752724</v>
      </c>
      <c r="I108" s="14">
        <f t="shared" si="26"/>
        <v>0</v>
      </c>
    </row>
    <row r="109" spans="1:9" ht="12.75">
      <c r="A109" s="19">
        <f t="shared" si="18"/>
        <v>10.699999999999978</v>
      </c>
      <c r="B109" s="19">
        <f t="shared" si="19"/>
        <v>42.44329615003198</v>
      </c>
      <c r="C109" s="19">
        <f t="shared" si="20"/>
        <v>-64.59048913367803</v>
      </c>
      <c r="D109" s="13">
        <f t="shared" si="21"/>
        <v>-0.989436497519944</v>
      </c>
      <c r="E109" s="13">
        <f t="shared" si="22"/>
        <v>77.28754540420532</v>
      </c>
      <c r="F109" s="19">
        <f t="shared" si="23"/>
        <v>454.14326880534304</v>
      </c>
      <c r="G109" s="19">
        <f t="shared" si="24"/>
        <v>-113.31823373035499</v>
      </c>
      <c r="H109" s="14">
        <f t="shared" si="25"/>
        <v>360.7680172752724</v>
      </c>
      <c r="I109" s="14">
        <f t="shared" si="26"/>
        <v>0</v>
      </c>
    </row>
    <row r="110" spans="1:9" ht="12.75">
      <c r="A110" s="19">
        <f t="shared" si="18"/>
        <v>10.799999999999978</v>
      </c>
      <c r="B110" s="19">
        <f t="shared" si="19"/>
        <v>42.44329615003198</v>
      </c>
      <c r="C110" s="19">
        <f t="shared" si="20"/>
        <v>-65.59048913367803</v>
      </c>
      <c r="D110" s="13">
        <f t="shared" si="21"/>
        <v>-0.9964657973310093</v>
      </c>
      <c r="E110" s="13">
        <f t="shared" si="22"/>
        <v>78.12519217816015</v>
      </c>
      <c r="F110" s="19">
        <f t="shared" si="23"/>
        <v>458.38759842034625</v>
      </c>
      <c r="G110" s="19">
        <f t="shared" si="24"/>
        <v>-119.7772826437228</v>
      </c>
      <c r="H110" s="14">
        <f t="shared" si="25"/>
        <v>360.7680172752724</v>
      </c>
      <c r="I110" s="14">
        <f t="shared" si="26"/>
        <v>0</v>
      </c>
    </row>
    <row r="111" spans="1:9" ht="12.75">
      <c r="A111" s="19">
        <f t="shared" si="18"/>
        <v>10.899999999999977</v>
      </c>
      <c r="B111" s="19">
        <f t="shared" si="19"/>
        <v>42.44329615003198</v>
      </c>
      <c r="C111" s="19">
        <f t="shared" si="20"/>
        <v>-66.59048913367803</v>
      </c>
      <c r="D111" s="13">
        <f t="shared" si="21"/>
        <v>-1.0033456303461104</v>
      </c>
      <c r="E111" s="13">
        <f t="shared" si="22"/>
        <v>78.96661719449436</v>
      </c>
      <c r="F111" s="19">
        <f t="shared" si="23"/>
        <v>462.63192803534946</v>
      </c>
      <c r="G111" s="19">
        <f t="shared" si="24"/>
        <v>-126.3363315570906</v>
      </c>
      <c r="H111" s="14">
        <f t="shared" si="25"/>
        <v>360.7680172752724</v>
      </c>
      <c r="I111" s="14">
        <f t="shared" si="26"/>
        <v>0</v>
      </c>
    </row>
    <row r="112" spans="1:9" ht="12.75">
      <c r="A112" s="19">
        <f t="shared" si="18"/>
        <v>10.999999999999977</v>
      </c>
      <c r="B112" s="19">
        <f t="shared" si="19"/>
        <v>42.44329615003198</v>
      </c>
      <c r="C112" s="19">
        <f t="shared" si="20"/>
        <v>-67.59048913367803</v>
      </c>
      <c r="D112" s="13">
        <f t="shared" si="21"/>
        <v>-1.0100800827223773</v>
      </c>
      <c r="E112" s="13">
        <f t="shared" si="22"/>
        <v>79.81170095549379</v>
      </c>
      <c r="F112" s="19">
        <f t="shared" si="23"/>
        <v>466.87625765035267</v>
      </c>
      <c r="G112" s="19">
        <f t="shared" si="24"/>
        <v>-132.9953804704584</v>
      </c>
      <c r="H112" s="14">
        <f t="shared" si="25"/>
        <v>360.7680172752724</v>
      </c>
      <c r="I112" s="14">
        <f t="shared" si="26"/>
        <v>0</v>
      </c>
    </row>
    <row r="113" spans="1:9" ht="12.75">
      <c r="A113" s="19">
        <f t="shared" si="18"/>
        <v>11.099999999999977</v>
      </c>
      <c r="B113" s="19">
        <f t="shared" si="19"/>
        <v>42.44329615003198</v>
      </c>
      <c r="C113" s="19">
        <f t="shared" si="20"/>
        <v>-68.59048913367803</v>
      </c>
      <c r="D113" s="13">
        <f t="shared" si="21"/>
        <v>-1.0166731225215397</v>
      </c>
      <c r="E113" s="13">
        <f t="shared" si="22"/>
        <v>80.66032846248845</v>
      </c>
      <c r="F113" s="19">
        <f t="shared" si="23"/>
        <v>471.1205872653559</v>
      </c>
      <c r="G113" s="19">
        <f t="shared" si="24"/>
        <v>-139.7544293838262</v>
      </c>
      <c r="H113" s="14">
        <f t="shared" si="25"/>
        <v>360.7680172752724</v>
      </c>
      <c r="I113" s="14">
        <f t="shared" si="26"/>
        <v>0</v>
      </c>
    </row>
    <row r="114" spans="1:9" ht="12.75">
      <c r="A114" s="19">
        <f t="shared" si="18"/>
        <v>11.199999999999976</v>
      </c>
      <c r="B114" s="19">
        <f t="shared" si="19"/>
        <v>42.44329615003198</v>
      </c>
      <c r="C114" s="19">
        <f t="shared" si="20"/>
        <v>-69.59048913367803</v>
      </c>
      <c r="D114" s="13">
        <f t="shared" si="21"/>
        <v>-1.023128602107639</v>
      </c>
      <c r="E114" s="13">
        <f t="shared" si="22"/>
        <v>81.51238903347073</v>
      </c>
      <c r="F114" s="19">
        <f t="shared" si="23"/>
        <v>475.3649168803591</v>
      </c>
      <c r="G114" s="19">
        <f t="shared" si="24"/>
        <v>-146.613478297194</v>
      </c>
      <c r="H114" s="14">
        <f t="shared" si="25"/>
        <v>360.7680172752724</v>
      </c>
      <c r="I114" s="14">
        <f t="shared" si="26"/>
        <v>0</v>
      </c>
    </row>
    <row r="115" spans="1:9" ht="12.75">
      <c r="A115" s="19">
        <f t="shared" si="18"/>
        <v>11.299999999999976</v>
      </c>
      <c r="B115" s="19">
        <f t="shared" si="19"/>
        <v>42.44329615003198</v>
      </c>
      <c r="C115" s="19">
        <f t="shared" si="20"/>
        <v>-70.59048913367803</v>
      </c>
      <c r="D115" s="13">
        <f t="shared" si="21"/>
        <v>-1.0294502606480327</v>
      </c>
      <c r="E115" s="13">
        <f t="shared" si="22"/>
        <v>82.36777612762917</v>
      </c>
      <c r="F115" s="19">
        <f t="shared" si="23"/>
        <v>479.6092464953623</v>
      </c>
      <c r="G115" s="19">
        <f t="shared" si="24"/>
        <v>-153.57252721056182</v>
      </c>
      <c r="H115" s="14">
        <f t="shared" si="25"/>
        <v>360.7680172752724</v>
      </c>
      <c r="I115" s="14">
        <f t="shared" si="26"/>
        <v>0</v>
      </c>
    </row>
    <row r="116" spans="1:9" ht="12.75">
      <c r="A116" s="19">
        <f t="shared" si="18"/>
        <v>11.399999999999975</v>
      </c>
      <c r="B116" s="19">
        <f t="shared" si="19"/>
        <v>42.44329615003198</v>
      </c>
      <c r="C116" s="19">
        <f t="shared" si="20"/>
        <v>-71.59048913367803</v>
      </c>
      <c r="D116" s="13">
        <f t="shared" si="21"/>
        <v>-1.0356417266944342</v>
      </c>
      <c r="E116" s="13">
        <f t="shared" si="22"/>
        <v>83.22638717665565</v>
      </c>
      <c r="F116" s="19">
        <f t="shared" si="23"/>
        <v>483.8535761103655</v>
      </c>
      <c r="G116" s="19">
        <f t="shared" si="24"/>
        <v>-160.63157612392962</v>
      </c>
      <c r="H116" s="14">
        <f t="shared" si="25"/>
        <v>360.7680172752724</v>
      </c>
      <c r="I116" s="14">
        <f t="shared" si="26"/>
        <v>0</v>
      </c>
    </row>
    <row r="117" spans="1:9" ht="12.75">
      <c r="A117" s="19">
        <f t="shared" si="18"/>
        <v>11.499999999999975</v>
      </c>
      <c r="B117" s="19">
        <f t="shared" si="19"/>
        <v>42.44329615003198</v>
      </c>
      <c r="C117" s="19">
        <f t="shared" si="20"/>
        <v>-72.59048913367803</v>
      </c>
      <c r="D117" s="13">
        <f t="shared" si="21"/>
        <v>-1.0417065208234393</v>
      </c>
      <c r="E117" s="13">
        <f t="shared" si="22"/>
        <v>84.0881234226686</v>
      </c>
      <c r="F117" s="19">
        <f t="shared" si="23"/>
        <v>488.0979057253687</v>
      </c>
      <c r="G117" s="19">
        <f t="shared" si="24"/>
        <v>-167.79062503729742</v>
      </c>
      <c r="H117" s="14">
        <f t="shared" si="25"/>
        <v>360.7680172752724</v>
      </c>
      <c r="I117" s="14">
        <f t="shared" si="26"/>
        <v>0</v>
      </c>
    </row>
    <row r="118" spans="1:9" ht="12.75">
      <c r="A118" s="19">
        <f t="shared" si="18"/>
        <v>11.599999999999975</v>
      </c>
      <c r="B118" s="19">
        <f t="shared" si="19"/>
        <v>42.44329615003198</v>
      </c>
      <c r="C118" s="19">
        <f t="shared" si="20"/>
        <v>-73.59048913367803</v>
      </c>
      <c r="D118" s="13">
        <f t="shared" si="21"/>
        <v>-1.0476480583184462</v>
      </c>
      <c r="E118" s="13">
        <f t="shared" si="22"/>
        <v>84.95288976258138</v>
      </c>
      <c r="F118" s="19">
        <f t="shared" si="23"/>
        <v>492.34223534037193</v>
      </c>
      <c r="G118" s="19">
        <f t="shared" si="24"/>
        <v>-175.0496739506652</v>
      </c>
      <c r="H118" s="14">
        <f t="shared" si="25"/>
        <v>360.7680172752724</v>
      </c>
      <c r="I118" s="14">
        <f t="shared" si="26"/>
        <v>0</v>
      </c>
    </row>
    <row r="119" spans="1:9" ht="12.75">
      <c r="A119" s="19">
        <f t="shared" si="18"/>
        <v>11.699999999999974</v>
      </c>
      <c r="B119" s="19">
        <f t="shared" si="19"/>
        <v>42.44329615003198</v>
      </c>
      <c r="C119" s="19">
        <f t="shared" si="20"/>
        <v>-74.59048913367803</v>
      </c>
      <c r="D119" s="13">
        <f t="shared" si="21"/>
        <v>-1.05346965187709</v>
      </c>
      <c r="E119" s="13">
        <f t="shared" si="22"/>
        <v>85.82059459873638</v>
      </c>
      <c r="F119" s="19">
        <f t="shared" si="23"/>
        <v>496.58656495537514</v>
      </c>
      <c r="G119" s="19">
        <f t="shared" si="24"/>
        <v>-182.40872286403302</v>
      </c>
      <c r="H119" s="14">
        <f t="shared" si="25"/>
        <v>360.7680172752724</v>
      </c>
      <c r="I119" s="14">
        <f t="shared" si="26"/>
        <v>0</v>
      </c>
    </row>
    <row r="120" spans="1:9" ht="12.75">
      <c r="A120" s="19">
        <f t="shared" si="18"/>
        <v>11.799999999999974</v>
      </c>
      <c r="B120" s="19">
        <f t="shared" si="19"/>
        <v>42.44329615003198</v>
      </c>
      <c r="C120" s="19">
        <f t="shared" si="20"/>
        <v>-75.59048913367803</v>
      </c>
      <c r="D120" s="13">
        <f t="shared" si="21"/>
        <v>-1.0591745143303075</v>
      </c>
      <c r="E120" s="13">
        <f t="shared" si="22"/>
        <v>86.69114969561782</v>
      </c>
      <c r="F120" s="19">
        <f t="shared" si="23"/>
        <v>500.83089457037835</v>
      </c>
      <c r="G120" s="19">
        <f t="shared" si="24"/>
        <v>-189.86777177740083</v>
      </c>
      <c r="H120" s="14">
        <f t="shared" si="25"/>
        <v>360.7680172752724</v>
      </c>
      <c r="I120" s="14">
        <f t="shared" si="26"/>
        <v>0</v>
      </c>
    </row>
    <row r="121" spans="1:9" ht="12.75">
      <c r="A121" s="19">
        <f t="shared" si="18"/>
        <v>11.899999999999974</v>
      </c>
      <c r="B121" s="19">
        <f t="shared" si="19"/>
        <v>42.44329615003198</v>
      </c>
      <c r="C121" s="19">
        <f t="shared" si="20"/>
        <v>-76.59048913367803</v>
      </c>
      <c r="D121" s="13">
        <f t="shared" si="21"/>
        <v>-1.0647657613609385</v>
      </c>
      <c r="E121" s="13">
        <f t="shared" si="22"/>
        <v>87.56447004245142</v>
      </c>
      <c r="F121" s="19">
        <f t="shared" si="23"/>
        <v>505.07522418538156</v>
      </c>
      <c r="G121" s="19">
        <f t="shared" si="24"/>
        <v>-197.42682069076864</v>
      </c>
      <c r="H121" s="14">
        <f t="shared" si="25"/>
        <v>360.7680172752724</v>
      </c>
      <c r="I121" s="14">
        <f t="shared" si="26"/>
        <v>0</v>
      </c>
    </row>
    <row r="122" spans="1:9" ht="12.75">
      <c r="A122" s="19">
        <f t="shared" si="18"/>
        <v>11.999999999999973</v>
      </c>
      <c r="B122" s="19">
        <f t="shared" si="19"/>
        <v>42.44329615003198</v>
      </c>
      <c r="C122" s="19">
        <f t="shared" si="20"/>
        <v>-77.59048913367803</v>
      </c>
      <c r="D122" s="13">
        <f t="shared" si="21"/>
        <v>-1.0702464142113879</v>
      </c>
      <c r="E122" s="13">
        <f t="shared" si="22"/>
        <v>88.44047372149659</v>
      </c>
      <c r="F122" s="19">
        <f t="shared" si="23"/>
        <v>509.31955380038477</v>
      </c>
      <c r="G122" s="19">
        <f t="shared" si="24"/>
        <v>-205.08586960413643</v>
      </c>
      <c r="H122" s="14">
        <f t="shared" si="25"/>
        <v>360.7680172752724</v>
      </c>
      <c r="I122" s="14">
        <f t="shared" si="26"/>
        <v>0</v>
      </c>
    </row>
    <row r="123" spans="1:9" ht="12.75">
      <c r="A123" s="19">
        <f t="shared" si="18"/>
        <v>12.099999999999973</v>
      </c>
      <c r="B123" s="19">
        <f t="shared" si="19"/>
        <v>42.44329615003198</v>
      </c>
      <c r="C123" s="19">
        <f t="shared" si="20"/>
        <v>-78.59048913367803</v>
      </c>
      <c r="D123" s="13">
        <f t="shared" si="21"/>
        <v>-1.0756194023713135</v>
      </c>
      <c r="E123" s="13">
        <f t="shared" si="22"/>
        <v>89.31908178183475</v>
      </c>
      <c r="F123" s="19">
        <f t="shared" si="23"/>
        <v>513.563883415388</v>
      </c>
      <c r="G123" s="19">
        <f t="shared" si="24"/>
        <v>-212.84491851750423</v>
      </c>
      <c r="H123" s="14">
        <f t="shared" si="25"/>
        <v>360.7680172752724</v>
      </c>
      <c r="I123" s="14">
        <f t="shared" si="26"/>
        <v>0</v>
      </c>
    </row>
    <row r="124" spans="1:9" ht="12.75">
      <c r="A124" s="19">
        <f t="shared" si="18"/>
        <v>12.199999999999973</v>
      </c>
      <c r="B124" s="19">
        <f t="shared" si="19"/>
        <v>42.44329615003198</v>
      </c>
      <c r="C124" s="19">
        <f t="shared" si="20"/>
        <v>-79.59048913367803</v>
      </c>
      <c r="D124" s="13">
        <f t="shared" si="21"/>
        <v>-1.080887566237589</v>
      </c>
      <c r="E124" s="13">
        <f t="shared" si="22"/>
        <v>90.20021811845824</v>
      </c>
      <c r="F124" s="19">
        <f t="shared" si="23"/>
        <v>517.8082130303911</v>
      </c>
      <c r="G124" s="19">
        <f t="shared" si="24"/>
        <v>-220.70396743087204</v>
      </c>
      <c r="H124" s="14">
        <f t="shared" si="25"/>
        <v>360.7680172752724</v>
      </c>
      <c r="I124" s="14">
        <f t="shared" si="26"/>
        <v>0</v>
      </c>
    </row>
    <row r="125" spans="1:9" ht="12.75">
      <c r="A125" s="19">
        <f t="shared" si="18"/>
        <v>12.299999999999972</v>
      </c>
      <c r="B125" s="19">
        <f t="shared" si="19"/>
        <v>42.44329615003198</v>
      </c>
      <c r="C125" s="19">
        <f t="shared" si="20"/>
        <v>-80.59048913367803</v>
      </c>
      <c r="D125" s="13">
        <f t="shared" si="21"/>
        <v>-1.0860536597399575</v>
      </c>
      <c r="E125" s="13">
        <f t="shared" si="22"/>
        <v>91.08380935646464</v>
      </c>
      <c r="F125" s="19">
        <f t="shared" si="23"/>
        <v>522.0525426453943</v>
      </c>
      <c r="G125" s="19">
        <f t="shared" si="24"/>
        <v>-228.66301634423985</v>
      </c>
      <c r="H125" s="14">
        <f t="shared" si="25"/>
        <v>360.7680172752724</v>
      </c>
      <c r="I125" s="14">
        <f t="shared" si="26"/>
        <v>0</v>
      </c>
    </row>
    <row r="126" spans="1:9" ht="12.75">
      <c r="A126" s="19">
        <f t="shared" si="18"/>
        <v>12.399999999999972</v>
      </c>
      <c r="B126" s="19">
        <f t="shared" si="19"/>
        <v>42.44329615003198</v>
      </c>
      <c r="C126" s="19">
        <f t="shared" si="20"/>
        <v>-81.59048913367803</v>
      </c>
      <c r="D126" s="13">
        <f t="shared" si="21"/>
        <v>-1.0911203529268043</v>
      </c>
      <c r="E126" s="13">
        <f t="shared" si="22"/>
        <v>91.96978474016427</v>
      </c>
      <c r="F126" s="19">
        <f t="shared" si="23"/>
        <v>526.2968722603974</v>
      </c>
      <c r="G126" s="19">
        <f t="shared" si="24"/>
        <v>-236.72206525760765</v>
      </c>
      <c r="H126" s="14">
        <f t="shared" si="25"/>
        <v>360.7680172752724</v>
      </c>
      <c r="I126" s="14">
        <f t="shared" si="26"/>
        <v>0</v>
      </c>
    </row>
    <row r="127" spans="1:9" ht="12.75">
      <c r="A127" s="19">
        <f t="shared" si="18"/>
        <v>12.499999999999972</v>
      </c>
      <c r="B127" s="19">
        <f t="shared" si="19"/>
        <v>42.44329615003198</v>
      </c>
      <c r="C127" s="19">
        <f t="shared" si="20"/>
        <v>-82.59048913367803</v>
      </c>
      <c r="D127" s="13">
        <f t="shared" si="21"/>
        <v>-1.0960902345063985</v>
      </c>
      <c r="E127" s="13">
        <f t="shared" si="22"/>
        <v>92.8580760269106</v>
      </c>
      <c r="F127" s="19">
        <f t="shared" si="23"/>
        <v>530.5412018754006</v>
      </c>
      <c r="G127" s="19">
        <f t="shared" si="24"/>
        <v>-244.88111417097545</v>
      </c>
      <c r="H127" s="14">
        <f t="shared" si="25"/>
        <v>360.7680172752724</v>
      </c>
      <c r="I127" s="14">
        <f t="shared" si="26"/>
        <v>0</v>
      </c>
    </row>
    <row r="128" spans="1:9" ht="12.75">
      <c r="A128" s="19">
        <f t="shared" si="18"/>
        <v>12.599999999999971</v>
      </c>
      <c r="B128" s="19">
        <f t="shared" si="19"/>
        <v>42.44329615003198</v>
      </c>
      <c r="C128" s="19">
        <f t="shared" si="20"/>
        <v>-83.59048913367803</v>
      </c>
      <c r="D128" s="13">
        <f t="shared" si="21"/>
        <v>-1.1009658143397651</v>
      </c>
      <c r="E128" s="13">
        <f t="shared" si="22"/>
        <v>93.74861738546797</v>
      </c>
      <c r="F128" s="19">
        <f t="shared" si="23"/>
        <v>534.7855314904037</v>
      </c>
      <c r="G128" s="19">
        <f t="shared" si="24"/>
        <v>-253.14016308434324</v>
      </c>
      <c r="H128" s="14">
        <f t="shared" si="25"/>
        <v>360.7680172752724</v>
      </c>
      <c r="I128" s="14">
        <f t="shared" si="26"/>
        <v>0</v>
      </c>
    </row>
    <row r="129" spans="1:9" ht="12.75">
      <c r="A129" s="19">
        <f t="shared" si="18"/>
        <v>12.69999999999997</v>
      </c>
      <c r="B129" s="19">
        <f t="shared" si="19"/>
        <v>42.44329615003198</v>
      </c>
      <c r="C129" s="19">
        <f t="shared" si="20"/>
        <v>-84.59048913367803</v>
      </c>
      <c r="D129" s="13">
        <f t="shared" si="21"/>
        <v>-1.1057495258820553</v>
      </c>
      <c r="E129" s="13">
        <f t="shared" si="22"/>
        <v>94.64134529873411</v>
      </c>
      <c r="F129" s="19">
        <f t="shared" si="23"/>
        <v>539.0298611054069</v>
      </c>
      <c r="G129" s="19">
        <f t="shared" si="24"/>
        <v>-261.49921199771103</v>
      </c>
      <c r="H129" s="14">
        <f t="shared" si="25"/>
        <v>360.7680172752724</v>
      </c>
      <c r="I129" s="14">
        <f t="shared" si="26"/>
        <v>0</v>
      </c>
    </row>
    <row r="130" spans="1:9" ht="12.75">
      <c r="A130" s="19">
        <f t="shared" si="18"/>
        <v>12.79999999999997</v>
      </c>
      <c r="B130" s="19">
        <f t="shared" si="19"/>
        <v>42.44329615003198</v>
      </c>
      <c r="C130" s="19">
        <f t="shared" si="20"/>
        <v>-85.59048913367803</v>
      </c>
      <c r="D130" s="13">
        <f t="shared" si="21"/>
        <v>-1.110443728569934</v>
      </c>
      <c r="E130" s="13">
        <f t="shared" si="22"/>
        <v>95.53619847064031</v>
      </c>
      <c r="F130" s="19">
        <f t="shared" si="23"/>
        <v>543.27419072041</v>
      </c>
      <c r="G130" s="19">
        <f t="shared" si="24"/>
        <v>-269.9582609110788</v>
      </c>
      <c r="H130" s="14">
        <f t="shared" si="25"/>
        <v>360.7680172752724</v>
      </c>
      <c r="I130" s="14">
        <f t="shared" si="26"/>
        <v>0</v>
      </c>
    </row>
    <row r="131" spans="1:9" ht="12.75">
      <c r="A131" s="19">
        <f t="shared" si="18"/>
        <v>12.89999999999997</v>
      </c>
      <c r="B131" s="19">
        <f t="shared" si="19"/>
        <v>42.44329615003198</v>
      </c>
      <c r="C131" s="19">
        <f t="shared" si="20"/>
        <v>-86.59048913367803</v>
      </c>
      <c r="D131" s="13">
        <f t="shared" si="21"/>
        <v>-1.1150507101530447</v>
      </c>
      <c r="E131" s="13">
        <f t="shared" si="22"/>
        <v>96.43311773705615</v>
      </c>
      <c r="F131" s="19">
        <f t="shared" si="23"/>
        <v>547.5185203354132</v>
      </c>
      <c r="G131" s="19">
        <f t="shared" si="24"/>
        <v>-278.5173098244466</v>
      </c>
      <c r="H131" s="14">
        <f t="shared" si="25"/>
        <v>360.7680172752724</v>
      </c>
      <c r="I131" s="14">
        <f t="shared" si="26"/>
        <v>0</v>
      </c>
    </row>
    <row r="132" spans="1:9" ht="12.75">
      <c r="A132" s="19">
        <f t="shared" si="18"/>
        <v>12.99999999999997</v>
      </c>
      <c r="B132" s="19">
        <f t="shared" si="19"/>
        <v>42.44329615003198</v>
      </c>
      <c r="C132" s="19">
        <f t="shared" si="20"/>
        <v>-87.59048913367803</v>
      </c>
      <c r="D132" s="13">
        <f t="shared" si="21"/>
        <v>-1.1195726889681168</v>
      </c>
      <c r="E132" s="13">
        <f t="shared" si="22"/>
        <v>97.33204598053146</v>
      </c>
      <c r="F132" s="19">
        <f t="shared" si="23"/>
        <v>551.7628499504164</v>
      </c>
      <c r="G132" s="19">
        <f t="shared" si="24"/>
        <v>-287.17635873781444</v>
      </c>
      <c r="H132" s="14">
        <f t="shared" si="25"/>
        <v>360.7680172752724</v>
      </c>
      <c r="I132" s="14">
        <f t="shared" si="26"/>
        <v>0</v>
      </c>
    </row>
    <row r="133" spans="1:9" ht="12.75">
      <c r="A133" s="19">
        <f t="shared" si="18"/>
        <v>13.09999999999997</v>
      </c>
      <c r="B133" s="19">
        <f t="shared" si="19"/>
        <v>42.44329615003198</v>
      </c>
      <c r="C133" s="19">
        <f t="shared" si="20"/>
        <v>-88.59048913367803</v>
      </c>
      <c r="D133" s="13">
        <f t="shared" si="21"/>
        <v>-1.1240118161547028</v>
      </c>
      <c r="E133" s="13">
        <f t="shared" si="22"/>
        <v>98.23292804871309</v>
      </c>
      <c r="F133" s="19">
        <f t="shared" si="23"/>
        <v>556.0071795654195</v>
      </c>
      <c r="G133" s="19">
        <f t="shared" si="24"/>
        <v>-295.93540765118223</v>
      </c>
      <c r="H133" s="14">
        <f t="shared" si="25"/>
        <v>360.7680172752724</v>
      </c>
      <c r="I133" s="14">
        <f t="shared" si="26"/>
        <v>0</v>
      </c>
    </row>
    <row r="134" spans="1:9" ht="12.75">
      <c r="A134" s="19">
        <f t="shared" si="18"/>
        <v>13.199999999999969</v>
      </c>
      <c r="B134" s="19">
        <f t="shared" si="19"/>
        <v>42.44329615003198</v>
      </c>
      <c r="C134" s="19">
        <f t="shared" si="20"/>
        <v>-89.59048913367803</v>
      </c>
      <c r="D134" s="13">
        <f t="shared" si="21"/>
        <v>-1.1283701778119102</v>
      </c>
      <c r="E134" s="13">
        <f t="shared" si="22"/>
        <v>99.13571067627953</v>
      </c>
      <c r="F134" s="19">
        <f t="shared" si="23"/>
        <v>560.2515091804227</v>
      </c>
      <c r="G134" s="19">
        <f t="shared" si="24"/>
        <v>-304.79445656455005</v>
      </c>
      <c r="H134" s="14">
        <f t="shared" si="25"/>
        <v>360.7680172752724</v>
      </c>
      <c r="I134" s="14">
        <f t="shared" si="26"/>
        <v>0</v>
      </c>
    </row>
    <row r="135" spans="1:9" ht="12.75">
      <c r="A135" s="19">
        <f t="shared" si="18"/>
        <v>13.299999999999969</v>
      </c>
      <c r="B135" s="19">
        <f t="shared" si="19"/>
        <v>42.44329615003198</v>
      </c>
      <c r="C135" s="19">
        <f t="shared" si="20"/>
        <v>-90.59048913367803</v>
      </c>
      <c r="D135" s="13">
        <f t="shared" si="21"/>
        <v>-1.1326497970958243</v>
      </c>
      <c r="E135" s="13">
        <f t="shared" si="22"/>
        <v>100.04034241024146</v>
      </c>
      <c r="F135" s="19">
        <f t="shared" si="23"/>
        <v>564.4958387954258</v>
      </c>
      <c r="G135" s="19">
        <f t="shared" si="24"/>
        <v>-313.7535054779178</v>
      </c>
      <c r="H135" s="14">
        <f t="shared" si="25"/>
        <v>360.7680172752724</v>
      </c>
      <c r="I135" s="14">
        <f t="shared" si="26"/>
        <v>0</v>
      </c>
    </row>
    <row r="136" spans="1:9" ht="12.75">
      <c r="A136" s="19">
        <f t="shared" si="18"/>
        <v>13.399999999999968</v>
      </c>
      <c r="B136" s="19">
        <f t="shared" si="19"/>
        <v>42.44329615003198</v>
      </c>
      <c r="C136" s="19">
        <f t="shared" si="20"/>
        <v>-91.59048913367803</v>
      </c>
      <c r="D136" s="13">
        <f t="shared" si="21"/>
        <v>-1.1368526362575968</v>
      </c>
      <c r="E136" s="13">
        <f t="shared" si="22"/>
        <v>100.9467735384629</v>
      </c>
      <c r="F136" s="19">
        <f t="shared" si="23"/>
        <v>568.740168410429</v>
      </c>
      <c r="G136" s="19">
        <f t="shared" si="24"/>
        <v>-322.81255439128563</v>
      </c>
      <c r="H136" s="14">
        <f t="shared" si="25"/>
        <v>360.7680172752724</v>
      </c>
      <c r="I136" s="14">
        <f t="shared" si="26"/>
        <v>0</v>
      </c>
    </row>
    <row r="137" spans="1:9" ht="12.75">
      <c r="A137" s="19">
        <f t="shared" si="18"/>
        <v>13.499999999999968</v>
      </c>
      <c r="B137" s="19">
        <f t="shared" si="19"/>
        <v>42.44329615003198</v>
      </c>
      <c r="C137" s="19">
        <f t="shared" si="20"/>
        <v>-92.59048913367803</v>
      </c>
      <c r="D137" s="13">
        <f t="shared" si="21"/>
        <v>-1.1409805986224235</v>
      </c>
      <c r="E137" s="13">
        <f t="shared" si="22"/>
        <v>101.85495602126129</v>
      </c>
      <c r="F137" s="19">
        <f t="shared" si="23"/>
        <v>572.9844980254321</v>
      </c>
      <c r="G137" s="19">
        <f t="shared" si="24"/>
        <v>-331.97160330465346</v>
      </c>
      <c r="H137" s="14">
        <f t="shared" si="25"/>
        <v>360.7680172752724</v>
      </c>
      <c r="I137" s="14">
        <f t="shared" si="26"/>
        <v>0</v>
      </c>
    </row>
    <row r="138" spans="1:9" ht="12.75">
      <c r="A138" s="19">
        <f t="shared" si="18"/>
        <v>13.599999999999968</v>
      </c>
      <c r="B138" s="19">
        <f t="shared" si="19"/>
        <v>42.44329615003198</v>
      </c>
      <c r="C138" s="19">
        <f t="shared" si="20"/>
        <v>-93.59048913367803</v>
      </c>
      <c r="D138" s="13">
        <f t="shared" si="21"/>
        <v>-1.1450355305098434</v>
      </c>
      <c r="E138" s="13">
        <f t="shared" si="22"/>
        <v>102.76484342595198</v>
      </c>
      <c r="F138" s="19">
        <f t="shared" si="23"/>
        <v>577.2288276404353</v>
      </c>
      <c r="G138" s="19">
        <f t="shared" si="24"/>
        <v>-341.23065221802125</v>
      </c>
      <c r="H138" s="14">
        <f t="shared" si="25"/>
        <v>360.7680172752724</v>
      </c>
      <c r="I138" s="14">
        <f t="shared" si="26"/>
        <v>0</v>
      </c>
    </row>
    <row r="139" spans="1:9" ht="12.75">
      <c r="A139" s="19">
        <f t="shared" si="18"/>
        <v>13.699999999999967</v>
      </c>
      <c r="B139" s="19">
        <f t="shared" si="19"/>
        <v>42.44329615003198</v>
      </c>
      <c r="C139" s="19">
        <f t="shared" si="20"/>
        <v>-94.59048913367803</v>
      </c>
      <c r="D139" s="13">
        <f t="shared" si="21"/>
        <v>-1.1490192230959728</v>
      </c>
      <c r="E139" s="13">
        <f t="shared" si="22"/>
        <v>103.6763908642068</v>
      </c>
      <c r="F139" s="19">
        <f t="shared" si="23"/>
        <v>581.4731572554384</v>
      </c>
      <c r="G139" s="19">
        <f t="shared" si="24"/>
        <v>-350.58970113138906</v>
      </c>
      <c r="H139" s="14">
        <f t="shared" si="25"/>
        <v>360.7680172752724</v>
      </c>
      <c r="I139" s="14">
        <f t="shared" si="26"/>
        <v>0</v>
      </c>
    </row>
    <row r="140" spans="1:9" ht="12.75">
      <c r="A140" s="19">
        <f t="shared" si="18"/>
        <v>13.799999999999967</v>
      </c>
      <c r="B140" s="19">
        <f t="shared" si="19"/>
        <v>42.44329615003198</v>
      </c>
      <c r="C140" s="19">
        <f t="shared" si="20"/>
        <v>-95.59048913367803</v>
      </c>
      <c r="D140" s="13">
        <f t="shared" si="21"/>
        <v>-1.1529334142184389</v>
      </c>
      <c r="E140" s="13">
        <f t="shared" si="22"/>
        <v>104.58955493210179</v>
      </c>
      <c r="F140" s="19">
        <f t="shared" si="23"/>
        <v>585.7174868704416</v>
      </c>
      <c r="G140" s="19">
        <f t="shared" si="24"/>
        <v>-360.04875004475684</v>
      </c>
      <c r="H140" s="14">
        <f t="shared" si="25"/>
        <v>360.7680172752724</v>
      </c>
      <c r="I140" s="14">
        <f t="shared" si="26"/>
        <v>0</v>
      </c>
    </row>
    <row r="141" spans="1:9" ht="12.75">
      <c r="A141" s="19">
        <f t="shared" si="18"/>
        <v>13.899999999999967</v>
      </c>
      <c r="B141" s="19">
        <f t="shared" si="19"/>
        <v>42.44329615003198</v>
      </c>
      <c r="C141" s="19">
        <f t="shared" si="20"/>
        <v>-96.59048913367803</v>
      </c>
      <c r="D141" s="13">
        <f t="shared" si="21"/>
        <v>-1.1567797901249066</v>
      </c>
      <c r="E141" s="13">
        <f t="shared" si="22"/>
        <v>105.50429365273479</v>
      </c>
      <c r="F141" s="19">
        <f t="shared" si="23"/>
        <v>589.9618164854447</v>
      </c>
      <c r="G141" s="19">
        <f t="shared" si="24"/>
        <v>-369.60779895812465</v>
      </c>
      <c r="H141" s="14">
        <f t="shared" si="25"/>
        <v>360.7680172752724</v>
      </c>
      <c r="I141" s="14">
        <f t="shared" si="26"/>
        <v>0</v>
      </c>
    </row>
    <row r="142" spans="1:9" ht="12.75">
      <c r="A142" s="19">
        <f t="shared" si="18"/>
        <v>13.999999999999966</v>
      </c>
      <c r="B142" s="19">
        <f t="shared" si="19"/>
        <v>42.44329615003198</v>
      </c>
      <c r="C142" s="19">
        <f t="shared" si="20"/>
        <v>-97.59048913367803</v>
      </c>
      <c r="D142" s="13">
        <f t="shared" si="21"/>
        <v>-1.160559987166199</v>
      </c>
      <c r="E142" s="13">
        <f t="shared" si="22"/>
        <v>106.42056642129776</v>
      </c>
      <c r="F142" s="19">
        <f t="shared" si="23"/>
        <v>594.2061461004479</v>
      </c>
      <c r="G142" s="19">
        <f t="shared" si="24"/>
        <v>-379.2668478714925</v>
      </c>
      <c r="H142" s="14">
        <f t="shared" si="25"/>
        <v>360.7680172752724</v>
      </c>
      <c r="I142" s="14">
        <f t="shared" si="26"/>
        <v>0</v>
      </c>
    </row>
    <row r="143" spans="1:9" ht="12.75">
      <c r="A143" s="19">
        <f t="shared" si="18"/>
        <v>14.099999999999966</v>
      </c>
      <c r="B143" s="19">
        <f t="shared" si="19"/>
        <v>42.44329615003198</v>
      </c>
      <c r="C143" s="19">
        <f t="shared" si="20"/>
        <v>-98.59048913367803</v>
      </c>
      <c r="D143" s="13">
        <f t="shared" si="21"/>
        <v>-1.1642755934350975</v>
      </c>
      <c r="E143" s="13">
        <f t="shared" si="22"/>
        <v>107.33833395249437</v>
      </c>
      <c r="F143" s="19">
        <f t="shared" si="23"/>
        <v>598.450475715451</v>
      </c>
      <c r="G143" s="19">
        <f t="shared" si="24"/>
        <v>-389.02589678486027</v>
      </c>
      <c r="H143" s="14">
        <f t="shared" si="25"/>
        <v>360.7680172752724</v>
      </c>
      <c r="I143" s="14">
        <f t="shared" si="26"/>
        <v>0</v>
      </c>
    </row>
    <row r="144" spans="1:9" ht="12.75">
      <c r="A144" s="19">
        <f t="shared" si="18"/>
        <v>14.199999999999966</v>
      </c>
      <c r="B144" s="19">
        <f t="shared" si="19"/>
        <v>42.44329615003198</v>
      </c>
      <c r="C144" s="19">
        <f t="shared" si="20"/>
        <v>-99.59048913367803</v>
      </c>
      <c r="D144" s="13">
        <f t="shared" si="21"/>
        <v>-1.1679281503519845</v>
      </c>
      <c r="E144" s="13">
        <f t="shared" si="22"/>
        <v>108.25755823019732</v>
      </c>
      <c r="F144" s="19">
        <f t="shared" si="23"/>
        <v>602.6948053304542</v>
      </c>
      <c r="G144" s="19">
        <f t="shared" si="24"/>
        <v>-398.8849456982281</v>
      </c>
      <c r="H144" s="14">
        <f t="shared" si="25"/>
        <v>360.7680172752724</v>
      </c>
      <c r="I144" s="14">
        <f t="shared" si="26"/>
        <v>0</v>
      </c>
    </row>
    <row r="145" spans="1:9" ht="12.75">
      <c r="A145" s="19">
        <f t="shared" si="18"/>
        <v>14.299999999999965</v>
      </c>
      <c r="B145" s="19">
        <f t="shared" si="19"/>
        <v>42.44329615003198</v>
      </c>
      <c r="C145" s="19">
        <f t="shared" si="20"/>
        <v>-100.59048913367803</v>
      </c>
      <c r="D145" s="13">
        <f t="shared" si="21"/>
        <v>-1.1715191541985395</v>
      </c>
      <c r="E145" s="13">
        <f t="shared" si="22"/>
        <v>109.17820245924513</v>
      </c>
      <c r="F145" s="19">
        <f t="shared" si="23"/>
        <v>606.9391349454573</v>
      </c>
      <c r="G145" s="19">
        <f t="shared" si="24"/>
        <v>-408.84399461159586</v>
      </c>
      <c r="H145" s="14">
        <f t="shared" si="25"/>
        <v>360.7680172752724</v>
      </c>
      <c r="I145" s="14">
        <f t="shared" si="26"/>
        <v>0</v>
      </c>
    </row>
    <row r="146" spans="1:9" ht="12.75">
      <c r="A146" s="19">
        <f t="shared" si="18"/>
        <v>14.399999999999965</v>
      </c>
      <c r="B146" s="19">
        <f t="shared" si="19"/>
        <v>42.44329615003198</v>
      </c>
      <c r="C146" s="19">
        <f t="shared" si="20"/>
        <v>-101.59048913367803</v>
      </c>
      <c r="D146" s="13">
        <f t="shared" si="21"/>
        <v>-1.1750500576007514</v>
      </c>
      <c r="E146" s="13">
        <f t="shared" si="22"/>
        <v>110.10023101928205</v>
      </c>
      <c r="F146" s="19">
        <f t="shared" si="23"/>
        <v>611.1834645604605</v>
      </c>
      <c r="G146" s="19">
        <f t="shared" si="24"/>
        <v>-418.90304352496366</v>
      </c>
      <c r="H146" s="14">
        <f t="shared" si="25"/>
        <v>360.7680172752724</v>
      </c>
      <c r="I146" s="14">
        <f t="shared" si="26"/>
        <v>0</v>
      </c>
    </row>
    <row r="147" spans="1:9" ht="12.75">
      <c r="A147" s="19">
        <f t="shared" si="18"/>
        <v>14.499999999999964</v>
      </c>
      <c r="B147" s="19">
        <f t="shared" si="19"/>
        <v>42.44329615003198</v>
      </c>
      <c r="C147" s="19">
        <f t="shared" si="20"/>
        <v>-102.59048913367803</v>
      </c>
      <c r="D147" s="13">
        <f t="shared" si="21"/>
        <v>-1.178522270962533</v>
      </c>
      <c r="E147" s="13">
        <f t="shared" si="22"/>
        <v>111.02360942054906</v>
      </c>
      <c r="F147" s="19">
        <f t="shared" si="23"/>
        <v>615.4277941754636</v>
      </c>
      <c r="G147" s="19">
        <f t="shared" si="24"/>
        <v>-429.0620924383315</v>
      </c>
      <c r="H147" s="14">
        <f t="shared" si="25"/>
        <v>360.7680172752724</v>
      </c>
      <c r="I147" s="14">
        <f t="shared" si="26"/>
        <v>0</v>
      </c>
    </row>
    <row r="148" spans="1:9" ht="12.75">
      <c r="A148" s="19">
        <f t="shared" si="18"/>
        <v>14.599999999999964</v>
      </c>
      <c r="B148" s="19">
        <f t="shared" si="19"/>
        <v>42.44329615003198</v>
      </c>
      <c r="C148" s="19">
        <f t="shared" si="20"/>
        <v>-103.59048913367803</v>
      </c>
      <c r="D148" s="13">
        <f t="shared" si="21"/>
        <v>-1.1819371638512564</v>
      </c>
      <c r="E148" s="13">
        <f t="shared" si="22"/>
        <v>111.94830426153844</v>
      </c>
      <c r="F148" s="19">
        <f t="shared" si="23"/>
        <v>619.6721237904668</v>
      </c>
      <c r="G148" s="19">
        <f t="shared" si="24"/>
        <v>-439.3211413516993</v>
      </c>
      <c r="H148" s="14">
        <f t="shared" si="25"/>
        <v>360.7680172752724</v>
      </c>
      <c r="I148" s="14">
        <f t="shared" si="26"/>
        <v>0</v>
      </c>
    </row>
    <row r="149" spans="1:9" ht="12.75">
      <c r="A149" s="19">
        <f t="shared" si="18"/>
        <v>14.699999999999964</v>
      </c>
      <c r="B149" s="19">
        <f t="shared" si="19"/>
        <v>42.44329615003198</v>
      </c>
      <c r="C149" s="19">
        <f t="shared" si="20"/>
        <v>-104.59048913367803</v>
      </c>
      <c r="D149" s="13">
        <f t="shared" si="21"/>
        <v>-1.18529606633653</v>
      </c>
      <c r="E149" s="13">
        <f t="shared" si="22"/>
        <v>112.87428318842757</v>
      </c>
      <c r="F149" s="19">
        <f t="shared" si="23"/>
        <v>623.91645340547</v>
      </c>
      <c r="G149" s="19">
        <f t="shared" si="24"/>
        <v>-449.6801902650671</v>
      </c>
      <c r="H149" s="14">
        <f t="shared" si="25"/>
        <v>360.7680172752724</v>
      </c>
      <c r="I149" s="14">
        <f t="shared" si="26"/>
        <v>0</v>
      </c>
    </row>
    <row r="150" spans="1:9" ht="12.75">
      <c r="A150" s="19">
        <f t="shared" si="18"/>
        <v>14.799999999999963</v>
      </c>
      <c r="B150" s="19">
        <f t="shared" si="19"/>
        <v>42.44329615003198</v>
      </c>
      <c r="C150" s="19">
        <f t="shared" si="20"/>
        <v>-105.59048913367803</v>
      </c>
      <c r="D150" s="13">
        <f t="shared" si="21"/>
        <v>-1.1886002702835539</v>
      </c>
      <c r="E150" s="13">
        <f t="shared" si="22"/>
        <v>113.80151485621225</v>
      </c>
      <c r="F150" s="19">
        <f t="shared" si="23"/>
        <v>628.1607830204731</v>
      </c>
      <c r="G150" s="19">
        <f t="shared" si="24"/>
        <v>-460.1392391784349</v>
      </c>
      <c r="H150" s="14">
        <f t="shared" si="25"/>
        <v>360.7680172752724</v>
      </c>
      <c r="I150" s="14">
        <f t="shared" si="26"/>
        <v>0</v>
      </c>
    </row>
    <row r="151" spans="1:9" ht="12.75">
      <c r="A151" s="19">
        <f t="shared" si="18"/>
        <v>14.899999999999963</v>
      </c>
      <c r="B151" s="19">
        <f t="shared" si="19"/>
        <v>42.44329615003198</v>
      </c>
      <c r="C151" s="19">
        <f t="shared" si="20"/>
        <v>-106.59048913367803</v>
      </c>
      <c r="D151" s="13">
        <f t="shared" si="21"/>
        <v>-1.1918510306023817</v>
      </c>
      <c r="E151" s="13">
        <f t="shared" si="22"/>
        <v>114.72996889146295</v>
      </c>
      <c r="F151" s="19">
        <f t="shared" si="23"/>
        <v>632.4051126354763</v>
      </c>
      <c r="G151" s="19">
        <f t="shared" si="24"/>
        <v>-470.6982880918027</v>
      </c>
      <c r="H151" s="14">
        <f t="shared" si="25"/>
        <v>360.7680172752724</v>
      </c>
      <c r="I151" s="14">
        <f t="shared" si="26"/>
        <v>0</v>
      </c>
    </row>
    <row r="152" spans="1:9" ht="12.75">
      <c r="A152" s="19">
        <f t="shared" si="18"/>
        <v>14.999999999999963</v>
      </c>
      <c r="B152" s="19">
        <f t="shared" si="19"/>
        <v>42.44329615003198</v>
      </c>
      <c r="C152" s="19">
        <f t="shared" si="20"/>
        <v>-107.59048913367803</v>
      </c>
      <c r="D152" s="13">
        <f t="shared" si="21"/>
        <v>-1.1950495664544194</v>
      </c>
      <c r="E152" s="13">
        <f t="shared" si="22"/>
        <v>115.65961585663084</v>
      </c>
      <c r="F152" s="19">
        <f t="shared" si="23"/>
        <v>636.6494422504794</v>
      </c>
      <c r="G152" s="19">
        <f t="shared" si="24"/>
        <v>-481.3573370051705</v>
      </c>
      <c r="H152" s="14">
        <f t="shared" si="25"/>
        <v>360.7680172752724</v>
      </c>
      <c r="I152" s="14">
        <f t="shared" si="26"/>
        <v>0</v>
      </c>
    </row>
    <row r="153" spans="1:9" ht="12.75">
      <c r="A153" s="19">
        <f t="shared" si="18"/>
        <v>15.099999999999962</v>
      </c>
      <c r="B153" s="19">
        <f t="shared" si="19"/>
        <v>42.44329615003198</v>
      </c>
      <c r="C153" s="19">
        <f t="shared" si="20"/>
        <v>-108.59048913367803</v>
      </c>
      <c r="D153" s="13">
        <f t="shared" si="21"/>
        <v>-1.1981970624174711</v>
      </c>
      <c r="E153" s="13">
        <f t="shared" si="22"/>
        <v>116.59042721583435</v>
      </c>
      <c r="F153" s="19">
        <f t="shared" si="23"/>
        <v>640.8937718654826</v>
      </c>
      <c r="G153" s="19">
        <f t="shared" si="24"/>
        <v>-492.1163859185383</v>
      </c>
      <c r="H153" s="14">
        <f t="shared" si="25"/>
        <v>360.7680172752724</v>
      </c>
      <c r="I153" s="14">
        <f t="shared" si="26"/>
        <v>0</v>
      </c>
    </row>
    <row r="154" spans="1:9" ht="12.75">
      <c r="A154" s="19">
        <f t="shared" si="18"/>
        <v>15.199999999999962</v>
      </c>
      <c r="B154" s="19">
        <f t="shared" si="19"/>
        <v>42.44329615003198</v>
      </c>
      <c r="C154" s="19">
        <f t="shared" si="20"/>
        <v>-109.59048913367803</v>
      </c>
      <c r="D154" s="13">
        <f t="shared" si="21"/>
        <v>-1.2012946696106361</v>
      </c>
      <c r="E154" s="13">
        <f t="shared" si="22"/>
        <v>117.5223753020595</v>
      </c>
      <c r="F154" s="19">
        <f t="shared" si="23"/>
        <v>645.1381014804857</v>
      </c>
      <c r="G154" s="19">
        <f t="shared" si="24"/>
        <v>-502.9754348319061</v>
      </c>
      <c r="H154" s="14">
        <f t="shared" si="25"/>
        <v>360.7680172752724</v>
      </c>
      <c r="I154" s="14">
        <f t="shared" si="26"/>
        <v>0</v>
      </c>
    </row>
    <row r="155" spans="1:9" ht="12.75">
      <c r="A155" s="19">
        <f t="shared" si="18"/>
        <v>15.299999999999962</v>
      </c>
      <c r="B155" s="19">
        <f t="shared" si="19"/>
        <v>42.44329615003198</v>
      </c>
      <c r="C155" s="19">
        <f t="shared" si="20"/>
        <v>-110.59048913367803</v>
      </c>
      <c r="D155" s="13">
        <f t="shared" si="21"/>
        <v>-1.2043435067803387</v>
      </c>
      <c r="E155" s="13">
        <f t="shared" si="22"/>
        <v>118.45543328571078</v>
      </c>
      <c r="F155" s="19">
        <f t="shared" si="23"/>
        <v>649.3824310954889</v>
      </c>
      <c r="G155" s="19">
        <f t="shared" si="24"/>
        <v>-513.934483745274</v>
      </c>
      <c r="H155" s="14">
        <f t="shared" si="25"/>
        <v>360.7680172752724</v>
      </c>
      <c r="I155" s="14">
        <f t="shared" si="26"/>
        <v>0</v>
      </c>
    </row>
    <row r="156" spans="1:9" ht="12.75">
      <c r="A156" s="19">
        <f t="shared" si="18"/>
        <v>15.399999999999961</v>
      </c>
      <c r="B156" s="19">
        <f t="shared" si="19"/>
        <v>42.44329615003198</v>
      </c>
      <c r="C156" s="19">
        <f t="shared" si="20"/>
        <v>-111.59048913367803</v>
      </c>
      <c r="D156" s="13">
        <f t="shared" si="21"/>
        <v>-1.2073446613487488</v>
      </c>
      <c r="E156" s="13">
        <f t="shared" si="22"/>
        <v>119.38957514445235</v>
      </c>
      <c r="F156" s="19">
        <f t="shared" si="23"/>
        <v>653.626760710492</v>
      </c>
      <c r="G156" s="19">
        <f t="shared" si="24"/>
        <v>-524.9935326586417</v>
      </c>
      <c r="H156" s="14">
        <f t="shared" si="25"/>
        <v>360.7680172752724</v>
      </c>
      <c r="I156" s="14">
        <f t="shared" si="26"/>
        <v>0</v>
      </c>
    </row>
    <row r="157" spans="1:9" ht="12.75">
      <c r="A157" s="19">
        <f t="shared" si="18"/>
        <v>15.499999999999961</v>
      </c>
      <c r="B157" s="19">
        <f t="shared" si="19"/>
        <v>42.44329615003198</v>
      </c>
      <c r="C157" s="19">
        <f t="shared" si="20"/>
        <v>-112.59048913367803</v>
      </c>
      <c r="D157" s="13">
        <f t="shared" si="21"/>
        <v>-1.2102991904258347</v>
      </c>
      <c r="E157" s="13">
        <f t="shared" si="22"/>
        <v>120.32477563428154</v>
      </c>
      <c r="F157" s="19">
        <f t="shared" si="23"/>
        <v>657.8710903254952</v>
      </c>
      <c r="G157" s="19">
        <f t="shared" si="24"/>
        <v>-536.1525815720095</v>
      </c>
      <c r="H157" s="14">
        <f t="shared" si="25"/>
        <v>360.7680172752724</v>
      </c>
      <c r="I157" s="14">
        <f t="shared" si="26"/>
        <v>0</v>
      </c>
    </row>
    <row r="158" spans="1:9" ht="12.75">
      <c r="A158" s="19">
        <f t="shared" si="18"/>
        <v>15.59999999999996</v>
      </c>
      <c r="B158" s="19">
        <f t="shared" si="19"/>
        <v>42.44329615003198</v>
      </c>
      <c r="C158" s="19">
        <f t="shared" si="20"/>
        <v>-113.59048913367803</v>
      </c>
      <c r="D158" s="13">
        <f t="shared" si="21"/>
        <v>-1.2132081217862578</v>
      </c>
      <c r="E158" s="13">
        <f t="shared" si="22"/>
        <v>121.26101026178014</v>
      </c>
      <c r="F158" s="19">
        <f t="shared" si="23"/>
        <v>662.1154199404983</v>
      </c>
      <c r="G158" s="19">
        <f t="shared" si="24"/>
        <v>-547.4116304853773</v>
      </c>
      <c r="H158" s="14">
        <f t="shared" si="25"/>
        <v>360.7680172752724</v>
      </c>
      <c r="I158" s="14">
        <f t="shared" si="26"/>
        <v>0</v>
      </c>
    </row>
    <row r="159" spans="1:9" ht="12.75">
      <c r="A159" s="19">
        <f t="shared" si="18"/>
        <v>15.69999999999996</v>
      </c>
      <c r="B159" s="19">
        <f t="shared" si="19"/>
        <v>42.44329615003198</v>
      </c>
      <c r="C159" s="19">
        <f t="shared" si="20"/>
        <v>-114.59048913367803</v>
      </c>
      <c r="D159" s="13">
        <f t="shared" si="21"/>
        <v>-1.2160724548122952</v>
      </c>
      <c r="E159" s="13">
        <f t="shared" si="22"/>
        <v>122.1982552574909</v>
      </c>
      <c r="F159" s="19">
        <f t="shared" si="23"/>
        <v>666.3597495555015</v>
      </c>
      <c r="G159" s="19">
        <f t="shared" si="24"/>
        <v>-558.7706793987451</v>
      </c>
      <c r="H159" s="14">
        <f t="shared" si="25"/>
        <v>360.7680172752724</v>
      </c>
      <c r="I159" s="14">
        <f t="shared" si="26"/>
        <v>0</v>
      </c>
    </row>
    <row r="160" spans="1:9" ht="12.75">
      <c r="A160" s="19">
        <f t="shared" si="18"/>
        <v>15.79999999999996</v>
      </c>
      <c r="B160" s="19">
        <f t="shared" si="19"/>
        <v>42.44329615003198</v>
      </c>
      <c r="C160" s="19">
        <f t="shared" si="20"/>
        <v>-115.59048913367803</v>
      </c>
      <c r="D160" s="13">
        <f t="shared" si="21"/>
        <v>-1.2188931614039458</v>
      </c>
      <c r="E160" s="13">
        <f t="shared" si="22"/>
        <v>123.13648755036932</v>
      </c>
      <c r="F160" s="19">
        <f t="shared" si="23"/>
        <v>670.6040791705046</v>
      </c>
      <c r="G160" s="19">
        <f t="shared" si="24"/>
        <v>-570.2297283121129</v>
      </c>
      <c r="H160" s="14">
        <f t="shared" si="25"/>
        <v>360.7680172752724</v>
      </c>
      <c r="I160" s="14">
        <f t="shared" si="26"/>
        <v>0</v>
      </c>
    </row>
    <row r="161" spans="1:9" ht="12.75">
      <c r="A161" s="19">
        <f t="shared" si="18"/>
        <v>15.89999999999996</v>
      </c>
      <c r="B161" s="19">
        <f t="shared" si="19"/>
        <v>42.44329615003198</v>
      </c>
      <c r="C161" s="19">
        <f t="shared" si="20"/>
        <v>-116.59048913367803</v>
      </c>
      <c r="D161" s="13">
        <f t="shared" si="21"/>
        <v>-1.22167118685735</v>
      </c>
      <c r="E161" s="13">
        <f t="shared" si="22"/>
        <v>124.07568474326311</v>
      </c>
      <c r="F161" s="19">
        <f t="shared" si="23"/>
        <v>674.8484087855078</v>
      </c>
      <c r="G161" s="19">
        <f t="shared" si="24"/>
        <v>-581.7887772254808</v>
      </c>
      <c r="H161" s="14">
        <f t="shared" si="25"/>
        <v>360.7680172752724</v>
      </c>
      <c r="I161" s="14">
        <f t="shared" si="26"/>
        <v>0</v>
      </c>
    </row>
    <row r="162" spans="1:9" ht="12.75">
      <c r="A162" s="19">
        <f t="shared" si="18"/>
        <v>15.99999999999996</v>
      </c>
      <c r="B162" s="19">
        <f t="shared" si="19"/>
        <v>42.44329615003198</v>
      </c>
      <c r="C162" s="19">
        <f t="shared" si="20"/>
        <v>-117.59048913367803</v>
      </c>
      <c r="D162" s="13">
        <f t="shared" si="21"/>
        <v>-1.2244074507126173</v>
      </c>
      <c r="E162" s="13">
        <f t="shared" si="22"/>
        <v>125.01582508937408</v>
      </c>
      <c r="F162" s="19">
        <f t="shared" si="23"/>
        <v>679.0927384005109</v>
      </c>
      <c r="G162" s="19">
        <f t="shared" si="24"/>
        <v>-593.4478261388485</v>
      </c>
      <c r="H162" s="14">
        <f t="shared" si="25"/>
        <v>360.7680172752724</v>
      </c>
      <c r="I162" s="14">
        <f t="shared" si="26"/>
        <v>0</v>
      </c>
    </row>
    <row r="163" spans="1:9" ht="12.75">
      <c r="A163" s="19">
        <f t="shared" si="18"/>
        <v>16.09999999999996</v>
      </c>
      <c r="B163" s="19">
        <f t="shared" si="19"/>
        <v>42.44329615003198</v>
      </c>
      <c r="C163" s="19">
        <f t="shared" si="20"/>
        <v>-118.59048913367803</v>
      </c>
      <c r="D163" s="13">
        <f t="shared" si="21"/>
        <v>-1.2271028475721344</v>
      </c>
      <c r="E163" s="13">
        <f t="shared" si="22"/>
        <v>125.95688746965895</v>
      </c>
      <c r="F163" s="19">
        <f t="shared" si="23"/>
        <v>683.3370680155141</v>
      </c>
      <c r="G163" s="19">
        <f t="shared" si="24"/>
        <v>-605.2068750522163</v>
      </c>
      <c r="H163" s="14">
        <f t="shared" si="25"/>
        <v>360.7680172752724</v>
      </c>
      <c r="I163" s="14">
        <f t="shared" si="26"/>
        <v>0</v>
      </c>
    </row>
    <row r="164" spans="1:9" ht="12.75">
      <c r="A164" s="19">
        <f t="shared" si="18"/>
        <v>16.19999999999996</v>
      </c>
      <c r="B164" s="19">
        <f t="shared" si="19"/>
        <v>42.44329615003198</v>
      </c>
      <c r="C164" s="19">
        <f t="shared" si="20"/>
        <v>-119.59048913367803</v>
      </c>
      <c r="D164" s="13">
        <f t="shared" si="21"/>
        <v>-1.2297582478903855</v>
      </c>
      <c r="E164" s="13">
        <f t="shared" si="22"/>
        <v>126.89885137112819</v>
      </c>
      <c r="F164" s="19">
        <f t="shared" si="23"/>
        <v>687.5813976305172</v>
      </c>
      <c r="G164" s="19">
        <f t="shared" si="24"/>
        <v>-617.0659239655841</v>
      </c>
      <c r="H164" s="14">
        <f t="shared" si="25"/>
        <v>360.7680172752724</v>
      </c>
      <c r="I164" s="14">
        <f t="shared" si="26"/>
        <v>0</v>
      </c>
    </row>
    <row r="165" spans="1:9" ht="12.75">
      <c r="A165" s="19">
        <f t="shared" si="18"/>
        <v>16.29999999999996</v>
      </c>
      <c r="B165" s="19">
        <f t="shared" si="19"/>
        <v>42.44329615003198</v>
      </c>
      <c r="C165" s="19">
        <f t="shared" si="20"/>
        <v>-120.59048913367803</v>
      </c>
      <c r="D165" s="13">
        <f t="shared" si="21"/>
        <v>-1.232374498736295</v>
      </c>
      <c r="E165" s="13">
        <f t="shared" si="22"/>
        <v>127.84169686600315</v>
      </c>
      <c r="F165" s="19">
        <f t="shared" si="23"/>
        <v>691.8257272455204</v>
      </c>
      <c r="G165" s="19">
        <f t="shared" si="24"/>
        <v>-629.024972878952</v>
      </c>
      <c r="H165" s="14">
        <f t="shared" si="25"/>
        <v>360.7680172752724</v>
      </c>
      <c r="I165" s="14">
        <f t="shared" si="26"/>
        <v>0</v>
      </c>
    </row>
    <row r="166" spans="1:9" ht="12.75">
      <c r="A166" s="19">
        <f t="shared" si="18"/>
        <v>16.399999999999963</v>
      </c>
      <c r="B166" s="19">
        <f t="shared" si="19"/>
        <v>42.44329615003198</v>
      </c>
      <c r="C166" s="19">
        <f t="shared" si="20"/>
        <v>-121.59048913367803</v>
      </c>
      <c r="D166" s="13">
        <f t="shared" si="21"/>
        <v>-1.2349524245290682</v>
      </c>
      <c r="E166" s="13">
        <f t="shared" si="22"/>
        <v>128.78540459169432</v>
      </c>
      <c r="F166" s="19">
        <f t="shared" si="23"/>
        <v>696.0700568605236</v>
      </c>
      <c r="G166" s="19">
        <f t="shared" si="24"/>
        <v>-641.0840217923198</v>
      </c>
      <c r="H166" s="14">
        <f t="shared" si="25"/>
        <v>360.7680172752724</v>
      </c>
      <c r="I166" s="14">
        <f t="shared" si="26"/>
        <v>0</v>
      </c>
    </row>
    <row r="167" spans="1:9" ht="12.75">
      <c r="A167" s="19">
        <f aca="true" t="shared" si="27" ref="A167:A200">A166+dt</f>
        <v>16.499999999999964</v>
      </c>
      <c r="B167" s="19">
        <f aca="true" t="shared" si="28" ref="B167:B200">B166-(kl*E166^p*COS(D166)+km*E166*SIN(D166))*(dt/m)</f>
        <v>42.44329615003198</v>
      </c>
      <c r="C167" s="19">
        <f aca="true" t="shared" si="29" ref="C167:C200">C166-g*dt-(kl*E166^p*SIN(D166)-km*E166*COS(D166))*(dt/m)</f>
        <v>-122.59048913367803</v>
      </c>
      <c r="D167" s="13">
        <f aca="true" t="shared" si="30" ref="D167:D200">ATAN(C167/B167)</f>
        <v>-1.237492827748473</v>
      </c>
      <c r="E167" s="13">
        <f aca="true" t="shared" si="31" ref="E167:E200">SQRT(B167^2+C167^2)</f>
        <v>129.72995573156476</v>
      </c>
      <c r="F167" s="19">
        <f aca="true" t="shared" si="32" ref="F167:F200">F166+B166*dt</f>
        <v>700.3143864755267</v>
      </c>
      <c r="G167" s="19">
        <f aca="true" t="shared" si="33" ref="G167:G200">G166+C166*dt</f>
        <v>-653.2430707056876</v>
      </c>
      <c r="H167" s="14">
        <f aca="true" t="shared" si="34" ref="H167:H200">IF(G167&gt;0,F167,H166)</f>
        <v>360.7680172752724</v>
      </c>
      <c r="I167" s="14">
        <f aca="true" t="shared" si="35" ref="I167:I200">IF(G167&gt;0,G167,0)</f>
        <v>0</v>
      </c>
    </row>
    <row r="168" spans="1:9" ht="12.75">
      <c r="A168" s="19">
        <f t="shared" si="27"/>
        <v>16.599999999999966</v>
      </c>
      <c r="B168" s="19">
        <f t="shared" si="28"/>
        <v>42.44329615003198</v>
      </c>
      <c r="C168" s="19">
        <f t="shared" si="29"/>
        <v>-123.59048913367803</v>
      </c>
      <c r="D168" s="13">
        <f t="shared" si="30"/>
        <v>-1.2399964896204825</v>
      </c>
      <c r="E168" s="13">
        <f t="shared" si="31"/>
        <v>130.67533199644495</v>
      </c>
      <c r="F168" s="19">
        <f t="shared" si="32"/>
        <v>704.5587160905299</v>
      </c>
      <c r="G168" s="19">
        <f t="shared" si="33"/>
        <v>-665.5021196190554</v>
      </c>
      <c r="H168" s="14">
        <f t="shared" si="34"/>
        <v>360.7680172752724</v>
      </c>
      <c r="I168" s="14">
        <f t="shared" si="35"/>
        <v>0</v>
      </c>
    </row>
    <row r="169" spans="1:9" ht="12.75">
      <c r="A169" s="19">
        <f t="shared" si="27"/>
        <v>16.699999999999967</v>
      </c>
      <c r="B169" s="19">
        <f t="shared" si="28"/>
        <v>42.44329615003198</v>
      </c>
      <c r="C169" s="19">
        <f t="shared" si="29"/>
        <v>-124.59048913367803</v>
      </c>
      <c r="D169" s="13">
        <f t="shared" si="30"/>
        <v>-1.24246417077916</v>
      </c>
      <c r="E169" s="13">
        <f t="shared" si="31"/>
        <v>131.62151560686598</v>
      </c>
      <c r="F169" s="19">
        <f t="shared" si="32"/>
        <v>708.803045705533</v>
      </c>
      <c r="G169" s="19">
        <f t="shared" si="33"/>
        <v>-677.8611685324232</v>
      </c>
      <c r="H169" s="14">
        <f t="shared" si="34"/>
        <v>360.7680172752724</v>
      </c>
      <c r="I169" s="14">
        <f t="shared" si="35"/>
        <v>0</v>
      </c>
    </row>
    <row r="170" spans="1:9" ht="12.75">
      <c r="A170" s="19">
        <f t="shared" si="27"/>
        <v>16.79999999999997</v>
      </c>
      <c r="B170" s="19">
        <f t="shared" si="28"/>
        <v>42.44329615003198</v>
      </c>
      <c r="C170" s="19">
        <f t="shared" si="29"/>
        <v>-125.59048913367803</v>
      </c>
      <c r="D170" s="13">
        <f t="shared" si="30"/>
        <v>-1.2448966119056455</v>
      </c>
      <c r="E170" s="13">
        <f t="shared" si="31"/>
        <v>132.56848927598074</v>
      </c>
      <c r="F170" s="19">
        <f t="shared" si="32"/>
        <v>713.0473753205362</v>
      </c>
      <c r="G170" s="19">
        <f t="shared" si="33"/>
        <v>-690.3202174457911</v>
      </c>
      <c r="H170" s="14">
        <f t="shared" si="34"/>
        <v>360.7680172752724</v>
      </c>
      <c r="I170" s="14">
        <f t="shared" si="35"/>
        <v>0</v>
      </c>
    </row>
    <row r="171" spans="1:9" ht="12.75">
      <c r="A171" s="19">
        <f t="shared" si="27"/>
        <v>16.89999999999997</v>
      </c>
      <c r="B171" s="19">
        <f t="shared" si="28"/>
        <v>42.44329615003198</v>
      </c>
      <c r="C171" s="19">
        <f t="shared" si="29"/>
        <v>-126.59048913367803</v>
      </c>
      <c r="D171" s="13">
        <f t="shared" si="30"/>
        <v>-1.2472945343450723</v>
      </c>
      <c r="E171" s="13">
        <f t="shared" si="31"/>
        <v>133.5162361931431</v>
      </c>
      <c r="F171" s="19">
        <f t="shared" si="32"/>
        <v>717.2917049355393</v>
      </c>
      <c r="G171" s="19">
        <f t="shared" si="33"/>
        <v>-702.8792663591589</v>
      </c>
      <c r="H171" s="14">
        <f t="shared" si="34"/>
        <v>360.7680172752724</v>
      </c>
      <c r="I171" s="14">
        <f t="shared" si="35"/>
        <v>0</v>
      </c>
    </row>
    <row r="172" spans="1:9" ht="12.75">
      <c r="A172" s="19">
        <f t="shared" si="27"/>
        <v>16.99999999999997</v>
      </c>
      <c r="B172" s="19">
        <f t="shared" si="28"/>
        <v>42.44329615003198</v>
      </c>
      <c r="C172" s="19">
        <f t="shared" si="29"/>
        <v>-127.59048913367803</v>
      </c>
      <c r="D172" s="13">
        <f t="shared" si="30"/>
        <v>-1.2496586407022097</v>
      </c>
      <c r="E172" s="13">
        <f t="shared" si="31"/>
        <v>134.4647400081171</v>
      </c>
      <c r="F172" s="19">
        <f t="shared" si="32"/>
        <v>721.5360345505425</v>
      </c>
      <c r="G172" s="19">
        <f t="shared" si="33"/>
        <v>-715.5383152725267</v>
      </c>
      <c r="H172" s="14">
        <f t="shared" si="34"/>
        <v>360.7680172752724</v>
      </c>
      <c r="I172" s="14">
        <f t="shared" si="35"/>
        <v>0</v>
      </c>
    </row>
    <row r="173" spans="1:9" ht="12.75">
      <c r="A173" s="19">
        <f t="shared" si="27"/>
        <v>17.099999999999973</v>
      </c>
      <c r="B173" s="19">
        <f t="shared" si="28"/>
        <v>42.44329615003198</v>
      </c>
      <c r="C173" s="19">
        <f t="shared" si="29"/>
        <v>-128.59048913367803</v>
      </c>
      <c r="D173" s="13">
        <f t="shared" si="30"/>
        <v>-1.2519896154166084</v>
      </c>
      <c r="E173" s="13">
        <f t="shared" si="31"/>
        <v>135.41398481588925</v>
      </c>
      <c r="F173" s="19">
        <f t="shared" si="32"/>
        <v>725.7803641655456</v>
      </c>
      <c r="G173" s="19">
        <f t="shared" si="33"/>
        <v>-728.2973641858945</v>
      </c>
      <c r="H173" s="14">
        <f t="shared" si="34"/>
        <v>360.7680172752724</v>
      </c>
      <c r="I173" s="14">
        <f t="shared" si="35"/>
        <v>0</v>
      </c>
    </row>
    <row r="174" spans="1:9" ht="12.75">
      <c r="A174" s="19">
        <f t="shared" si="27"/>
        <v>17.199999999999974</v>
      </c>
      <c r="B174" s="19">
        <f t="shared" si="28"/>
        <v>42.44329615003198</v>
      </c>
      <c r="C174" s="19">
        <f t="shared" si="29"/>
        <v>-129.59048913367803</v>
      </c>
      <c r="D174" s="13">
        <f t="shared" si="30"/>
        <v>-1.2542881253179918</v>
      </c>
      <c r="E174" s="13">
        <f t="shared" si="31"/>
        <v>136.36395514205816</v>
      </c>
      <c r="F174" s="19">
        <f t="shared" si="32"/>
        <v>730.0246937805488</v>
      </c>
      <c r="G174" s="19">
        <f t="shared" si="33"/>
        <v>-741.1564130992623</v>
      </c>
      <c r="H174" s="14">
        <f t="shared" si="34"/>
        <v>360.7680172752724</v>
      </c>
      <c r="I174" s="14">
        <f t="shared" si="35"/>
        <v>0</v>
      </c>
    </row>
    <row r="175" spans="1:9" ht="12.75">
      <c r="A175" s="19">
        <f t="shared" si="27"/>
        <v>17.299999999999976</v>
      </c>
      <c r="B175" s="19">
        <f t="shared" si="28"/>
        <v>42.44329615003198</v>
      </c>
      <c r="C175" s="19">
        <f t="shared" si="29"/>
        <v>-130.59048913367803</v>
      </c>
      <c r="D175" s="13">
        <f t="shared" si="30"/>
        <v>-1.256554820162612</v>
      </c>
      <c r="E175" s="13">
        <f t="shared" si="31"/>
        <v>137.3146359287771</v>
      </c>
      <c r="F175" s="19">
        <f t="shared" si="32"/>
        <v>734.2690233955519</v>
      </c>
      <c r="G175" s="19">
        <f t="shared" si="33"/>
        <v>-754.1154620126301</v>
      </c>
      <c r="H175" s="14">
        <f t="shared" si="34"/>
        <v>360.7680172752724</v>
      </c>
      <c r="I175" s="14">
        <f t="shared" si="35"/>
        <v>0</v>
      </c>
    </row>
    <row r="176" spans="1:9" ht="12.75">
      <c r="A176" s="19">
        <f t="shared" si="27"/>
        <v>17.399999999999977</v>
      </c>
      <c r="B176" s="19">
        <f t="shared" si="28"/>
        <v>42.44329615003198</v>
      </c>
      <c r="C176" s="19">
        <f t="shared" si="29"/>
        <v>-131.59048913367803</v>
      </c>
      <c r="D176" s="13">
        <f t="shared" si="30"/>
        <v>-1.2587903331512642</v>
      </c>
      <c r="E176" s="13">
        <f t="shared" si="31"/>
        <v>138.2660125212265</v>
      </c>
      <c r="F176" s="19">
        <f t="shared" si="32"/>
        <v>738.5133530105551</v>
      </c>
      <c r="G176" s="19">
        <f t="shared" si="33"/>
        <v>-767.174510925998</v>
      </c>
      <c r="H176" s="14">
        <f t="shared" si="34"/>
        <v>360.7680172752724</v>
      </c>
      <c r="I176" s="14">
        <f t="shared" si="35"/>
        <v>0</v>
      </c>
    </row>
    <row r="177" spans="1:9" ht="12.75">
      <c r="A177" s="19">
        <f t="shared" si="27"/>
        <v>17.49999999999998</v>
      </c>
      <c r="B177" s="19">
        <f t="shared" si="28"/>
        <v>42.44329615003198</v>
      </c>
      <c r="C177" s="19">
        <f t="shared" si="29"/>
        <v>-132.59048913367803</v>
      </c>
      <c r="D177" s="13">
        <f t="shared" si="30"/>
        <v>-1.260995281429629</v>
      </c>
      <c r="E177" s="13">
        <f t="shared" si="31"/>
        <v>139.21807065459322</v>
      </c>
      <c r="F177" s="19">
        <f t="shared" si="32"/>
        <v>742.7576826255582</v>
      </c>
      <c r="G177" s="19">
        <f t="shared" si="33"/>
        <v>-780.3335598393658</v>
      </c>
      <c r="H177" s="14">
        <f t="shared" si="34"/>
        <v>360.7680172752724</v>
      </c>
      <c r="I177" s="14">
        <f t="shared" si="35"/>
        <v>0</v>
      </c>
    </row>
    <row r="178" spans="1:9" ht="12.75">
      <c r="A178" s="19">
        <f t="shared" si="27"/>
        <v>17.59999999999998</v>
      </c>
      <c r="B178" s="19">
        <f t="shared" si="28"/>
        <v>42.44329615003198</v>
      </c>
      <c r="C178" s="19">
        <f t="shared" si="29"/>
        <v>-133.59048913367803</v>
      </c>
      <c r="D178" s="13">
        <f t="shared" si="30"/>
        <v>-1.2631702665715867</v>
      </c>
      <c r="E178" s="13">
        <f t="shared" si="31"/>
        <v>140.1707964415365</v>
      </c>
      <c r="F178" s="19">
        <f t="shared" si="32"/>
        <v>747.0020122405614</v>
      </c>
      <c r="G178" s="19">
        <f t="shared" si="33"/>
        <v>-793.5926087527336</v>
      </c>
      <c r="H178" s="14">
        <f t="shared" si="34"/>
        <v>360.7680172752724</v>
      </c>
      <c r="I178" s="14">
        <f t="shared" si="35"/>
        <v>0</v>
      </c>
    </row>
    <row r="179" spans="1:9" ht="12.75">
      <c r="A179" s="19">
        <f t="shared" si="27"/>
        <v>17.69999999999998</v>
      </c>
      <c r="B179" s="19">
        <f t="shared" si="28"/>
        <v>42.44329615003198</v>
      </c>
      <c r="C179" s="19">
        <f t="shared" si="29"/>
        <v>-134.59048913367803</v>
      </c>
      <c r="D179" s="13">
        <f t="shared" si="30"/>
        <v>-1.265315875046124</v>
      </c>
      <c r="E179" s="13">
        <f t="shared" si="31"/>
        <v>141.12417636011918</v>
      </c>
      <c r="F179" s="19">
        <f t="shared" si="32"/>
        <v>751.2463418555645</v>
      </c>
      <c r="G179" s="19">
        <f t="shared" si="33"/>
        <v>-806.9516576661014</v>
      </c>
      <c r="H179" s="14">
        <f t="shared" si="34"/>
        <v>360.7680172752724</v>
      </c>
      <c r="I179" s="14">
        <f t="shared" si="35"/>
        <v>0</v>
      </c>
    </row>
    <row r="180" spans="1:9" ht="12.75">
      <c r="A180" s="19">
        <f t="shared" si="27"/>
        <v>17.799999999999983</v>
      </c>
      <c r="B180" s="19">
        <f t="shared" si="28"/>
        <v>42.44329615003198</v>
      </c>
      <c r="C180" s="19">
        <f t="shared" si="29"/>
        <v>-135.59048913367803</v>
      </c>
      <c r="D180" s="13">
        <f t="shared" si="30"/>
        <v>-1.2674326786684325</v>
      </c>
      <c r="E180" s="13">
        <f t="shared" si="31"/>
        <v>142.07819724218555</v>
      </c>
      <c r="F180" s="19">
        <f t="shared" si="32"/>
        <v>755.4906714705677</v>
      </c>
      <c r="G180" s="19">
        <f t="shared" si="33"/>
        <v>-820.4107065794692</v>
      </c>
      <c r="H180" s="14">
        <f t="shared" si="34"/>
        <v>360.7680172752724</v>
      </c>
      <c r="I180" s="14">
        <f t="shared" si="35"/>
        <v>0</v>
      </c>
    </row>
    <row r="181" spans="1:9" ht="12.75">
      <c r="A181" s="19">
        <f t="shared" si="27"/>
        <v>17.899999999999984</v>
      </c>
      <c r="B181" s="19">
        <f t="shared" si="28"/>
        <v>42.44329615003198</v>
      </c>
      <c r="C181" s="19">
        <f t="shared" si="29"/>
        <v>-136.59048913367803</v>
      </c>
      <c r="D181" s="13">
        <f t="shared" si="30"/>
        <v>-1.269521235035775</v>
      </c>
      <c r="E181" s="13">
        <f t="shared" si="31"/>
        <v>143.03284626216714</v>
      </c>
      <c r="F181" s="19">
        <f t="shared" si="32"/>
        <v>759.7350010855708</v>
      </c>
      <c r="G181" s="19">
        <f t="shared" si="33"/>
        <v>-833.9697554928371</v>
      </c>
      <c r="H181" s="14">
        <f t="shared" si="34"/>
        <v>360.7680172752724</v>
      </c>
      <c r="I181" s="14">
        <f t="shared" si="35"/>
        <v>0</v>
      </c>
    </row>
    <row r="182" spans="1:9" ht="12.75">
      <c r="A182" s="19">
        <f t="shared" si="27"/>
        <v>17.999999999999986</v>
      </c>
      <c r="B182" s="19">
        <f t="shared" si="28"/>
        <v>42.44329615003198</v>
      </c>
      <c r="C182" s="19">
        <f t="shared" si="29"/>
        <v>-137.59048913367803</v>
      </c>
      <c r="D182" s="13">
        <f t="shared" si="30"/>
        <v>-1.2715820879486759</v>
      </c>
      <c r="E182" s="13">
        <f t="shared" si="31"/>
        <v>143.98811092629867</v>
      </c>
      <c r="F182" s="19">
        <f t="shared" si="32"/>
        <v>763.979330700574</v>
      </c>
      <c r="G182" s="19">
        <f t="shared" si="33"/>
        <v>-847.6288044062048</v>
      </c>
      <c r="H182" s="14">
        <f t="shared" si="34"/>
        <v>360.7680172752724</v>
      </c>
      <c r="I182" s="14">
        <f t="shared" si="35"/>
        <v>0</v>
      </c>
    </row>
    <row r="183" spans="1:9" ht="12.75">
      <c r="A183" s="19">
        <f t="shared" si="27"/>
        <v>18.099999999999987</v>
      </c>
      <c r="B183" s="19">
        <f t="shared" si="28"/>
        <v>42.44329615003198</v>
      </c>
      <c r="C183" s="19">
        <f t="shared" si="29"/>
        <v>-138.59048913367803</v>
      </c>
      <c r="D183" s="13">
        <f t="shared" si="30"/>
        <v>-1.2736157678179671</v>
      </c>
      <c r="E183" s="13">
        <f t="shared" si="31"/>
        <v>144.94397906222753</v>
      </c>
      <c r="F183" s="19">
        <f t="shared" si="32"/>
        <v>768.2236603155771</v>
      </c>
      <c r="G183" s="19">
        <f t="shared" si="33"/>
        <v>-861.3878533195726</v>
      </c>
      <c r="H183" s="14">
        <f t="shared" si="34"/>
        <v>360.7680172752724</v>
      </c>
      <c r="I183" s="14">
        <f t="shared" si="35"/>
        <v>0</v>
      </c>
    </row>
    <row r="184" spans="1:9" ht="12.75">
      <c r="A184" s="19">
        <f t="shared" si="27"/>
        <v>18.19999999999999</v>
      </c>
      <c r="B184" s="19">
        <f t="shared" si="28"/>
        <v>42.44329615003198</v>
      </c>
      <c r="C184" s="19">
        <f t="shared" si="29"/>
        <v>-139.59048913367803</v>
      </c>
      <c r="D184" s="13">
        <f t="shared" si="30"/>
        <v>-1.2756227920582086</v>
      </c>
      <c r="E184" s="13">
        <f t="shared" si="31"/>
        <v>145.90043880900018</v>
      </c>
      <c r="F184" s="19">
        <f t="shared" si="32"/>
        <v>772.4679899305803</v>
      </c>
      <c r="G184" s="19">
        <f t="shared" si="33"/>
        <v>-875.2469022329404</v>
      </c>
      <c r="H184" s="14">
        <f t="shared" si="34"/>
        <v>360.7680172752724</v>
      </c>
      <c r="I184" s="14">
        <f t="shared" si="35"/>
        <v>0</v>
      </c>
    </row>
    <row r="185" spans="1:9" ht="12.75">
      <c r="A185" s="19">
        <f t="shared" si="27"/>
        <v>18.29999999999999</v>
      </c>
      <c r="B185" s="19">
        <f t="shared" si="28"/>
        <v>42.44329615003198</v>
      </c>
      <c r="C185" s="19">
        <f t="shared" si="29"/>
        <v>-140.59048913367803</v>
      </c>
      <c r="D185" s="13">
        <f t="shared" si="30"/>
        <v>-1.2776036654679743</v>
      </c>
      <c r="E185" s="13">
        <f t="shared" si="31"/>
        <v>146.85747860741094</v>
      </c>
      <c r="F185" s="19">
        <f t="shared" si="32"/>
        <v>776.7123195455835</v>
      </c>
      <c r="G185" s="19">
        <f t="shared" si="33"/>
        <v>-889.2059511463083</v>
      </c>
      <c r="H185" s="14">
        <f t="shared" si="34"/>
        <v>360.7680172752724</v>
      </c>
      <c r="I185" s="14">
        <f t="shared" si="35"/>
        <v>0</v>
      </c>
    </row>
    <row r="186" spans="1:9" ht="12.75">
      <c r="A186" s="19">
        <f t="shared" si="27"/>
        <v>18.39999999999999</v>
      </c>
      <c r="B186" s="19">
        <f t="shared" si="28"/>
        <v>42.44329615003198</v>
      </c>
      <c r="C186" s="19">
        <f t="shared" si="29"/>
        <v>-141.59048913367803</v>
      </c>
      <c r="D186" s="13">
        <f t="shared" si="30"/>
        <v>-1.279558880597485</v>
      </c>
      <c r="E186" s="13">
        <f t="shared" si="31"/>
        <v>147.81508719069754</v>
      </c>
      <c r="F186" s="19">
        <f t="shared" si="32"/>
        <v>780.9566491605866</v>
      </c>
      <c r="G186" s="19">
        <f t="shared" si="33"/>
        <v>-903.2650000596761</v>
      </c>
      <c r="H186" s="14">
        <f t="shared" si="34"/>
        <v>360.7680172752724</v>
      </c>
      <c r="I186" s="14">
        <f t="shared" si="35"/>
        <v>0</v>
      </c>
    </row>
    <row r="187" spans="1:9" ht="12.75">
      <c r="A187" s="19">
        <f t="shared" si="27"/>
        <v>18.499999999999993</v>
      </c>
      <c r="B187" s="19">
        <f t="shared" si="28"/>
        <v>42.44329615003198</v>
      </c>
      <c r="C187" s="19">
        <f t="shared" si="29"/>
        <v>-142.59048913367803</v>
      </c>
      <c r="D187" s="13">
        <f t="shared" si="30"/>
        <v>-1.2814889181040439</v>
      </c>
      <c r="E187" s="13">
        <f t="shared" si="31"/>
        <v>148.77325357557007</v>
      </c>
      <c r="F187" s="19">
        <f t="shared" si="32"/>
        <v>785.2009787755898</v>
      </c>
      <c r="G187" s="19">
        <f t="shared" si="33"/>
        <v>-917.4240489730439</v>
      </c>
      <c r="H187" s="14">
        <f t="shared" si="34"/>
        <v>360.7680172752724</v>
      </c>
      <c r="I187" s="14">
        <f t="shared" si="35"/>
        <v>0</v>
      </c>
    </row>
    <row r="188" spans="1:9" ht="12.75">
      <c r="A188" s="19">
        <f t="shared" si="27"/>
        <v>18.599999999999994</v>
      </c>
      <c r="B188" s="19">
        <f t="shared" si="28"/>
        <v>42.44329615003198</v>
      </c>
      <c r="C188" s="19">
        <f t="shared" si="29"/>
        <v>-143.59048913367803</v>
      </c>
      <c r="D188" s="13">
        <f t="shared" si="30"/>
        <v>-1.2833942470957167</v>
      </c>
      <c r="E188" s="13">
        <f t="shared" si="31"/>
        <v>149.73196705355952</v>
      </c>
      <c r="F188" s="19">
        <f t="shared" si="32"/>
        <v>789.4453083905929</v>
      </c>
      <c r="G188" s="19">
        <f t="shared" si="33"/>
        <v>-931.6830978864117</v>
      </c>
      <c r="H188" s="14">
        <f t="shared" si="34"/>
        <v>360.7680172752724</v>
      </c>
      <c r="I188" s="14">
        <f t="shared" si="35"/>
        <v>0</v>
      </c>
    </row>
    <row r="189" spans="1:9" ht="12.75">
      <c r="A189" s="19">
        <f t="shared" si="27"/>
        <v>18.699999999999996</v>
      </c>
      <c r="B189" s="19">
        <f t="shared" si="28"/>
        <v>42.44329615003198</v>
      </c>
      <c r="C189" s="19">
        <f t="shared" si="29"/>
        <v>-144.59048913367803</v>
      </c>
      <c r="D189" s="13">
        <f t="shared" si="30"/>
        <v>-1.285275325463684</v>
      </c>
      <c r="E189" s="13">
        <f t="shared" si="31"/>
        <v>150.6912171826732</v>
      </c>
      <c r="F189" s="19">
        <f t="shared" si="32"/>
        <v>793.6896380055961</v>
      </c>
      <c r="G189" s="19">
        <f t="shared" si="33"/>
        <v>-946.0421467997795</v>
      </c>
      <c r="H189" s="14">
        <f t="shared" si="34"/>
        <v>360.7680172752724</v>
      </c>
      <c r="I189" s="14">
        <f t="shared" si="35"/>
        <v>0</v>
      </c>
    </row>
    <row r="190" spans="1:9" ht="12.75">
      <c r="A190" s="19">
        <f t="shared" si="27"/>
        <v>18.799999999999997</v>
      </c>
      <c r="B190" s="19">
        <f t="shared" si="28"/>
        <v>42.44329615003198</v>
      </c>
      <c r="C190" s="19">
        <f t="shared" si="29"/>
        <v>-145.59048913367803</v>
      </c>
      <c r="D190" s="13">
        <f t="shared" si="30"/>
        <v>-1.2871326002036714</v>
      </c>
      <c r="E190" s="13">
        <f t="shared" si="31"/>
        <v>151.65099377934501</v>
      </c>
      <c r="F190" s="19">
        <f t="shared" si="32"/>
        <v>797.9339676205992</v>
      </c>
      <c r="G190" s="19">
        <f t="shared" si="33"/>
        <v>-960.5011957131474</v>
      </c>
      <c r="H190" s="14">
        <f t="shared" si="34"/>
        <v>360.7680172752724</v>
      </c>
      <c r="I190" s="14">
        <f t="shared" si="35"/>
        <v>0</v>
      </c>
    </row>
    <row r="191" spans="1:9" ht="12.75">
      <c r="A191" s="19">
        <f t="shared" si="27"/>
        <v>18.9</v>
      </c>
      <c r="B191" s="19">
        <f t="shared" si="28"/>
        <v>42.44329615003198</v>
      </c>
      <c r="C191" s="19">
        <f t="shared" si="29"/>
        <v>-146.59048913367803</v>
      </c>
      <c r="D191" s="13">
        <f t="shared" si="30"/>
        <v>-1.2889665077268537</v>
      </c>
      <c r="E191" s="13">
        <f t="shared" si="31"/>
        <v>152.61128691066824</v>
      </c>
      <c r="F191" s="19">
        <f t="shared" si="32"/>
        <v>802.1782972356024</v>
      </c>
      <c r="G191" s="19">
        <f t="shared" si="33"/>
        <v>-975.0602446265152</v>
      </c>
      <c r="H191" s="14">
        <f t="shared" si="34"/>
        <v>360.7680172752724</v>
      </c>
      <c r="I191" s="14">
        <f t="shared" si="35"/>
        <v>0</v>
      </c>
    </row>
    <row r="192" spans="1:9" ht="12.75">
      <c r="A192" s="19">
        <f t="shared" si="27"/>
        <v>19</v>
      </c>
      <c r="B192" s="19">
        <f t="shared" si="28"/>
        <v>42.44329615003198</v>
      </c>
      <c r="C192" s="19">
        <f t="shared" si="29"/>
        <v>-147.59048913367803</v>
      </c>
      <c r="D192" s="13">
        <f t="shared" si="30"/>
        <v>-1.2907774741606104</v>
      </c>
      <c r="E192" s="13">
        <f t="shared" si="31"/>
        <v>153.5720868869003</v>
      </c>
      <c r="F192" s="19">
        <f t="shared" si="32"/>
        <v>806.4226268506055</v>
      </c>
      <c r="G192" s="19">
        <f t="shared" si="33"/>
        <v>-989.719293539883</v>
      </c>
      <c r="H192" s="14">
        <f t="shared" si="34"/>
        <v>360.7680172752724</v>
      </c>
      <c r="I192" s="14">
        <f t="shared" si="35"/>
        <v>0</v>
      </c>
    </row>
    <row r="193" spans="1:9" ht="12.75">
      <c r="A193" s="19">
        <f t="shared" si="27"/>
        <v>19.1</v>
      </c>
      <c r="B193" s="19">
        <f t="shared" si="28"/>
        <v>42.44329615003198</v>
      </c>
      <c r="C193" s="19">
        <f t="shared" si="29"/>
        <v>-148.59048913367803</v>
      </c>
      <c r="D193" s="13">
        <f t="shared" si="30"/>
        <v>-1.2925659156394975</v>
      </c>
      <c r="E193" s="13">
        <f t="shared" si="31"/>
        <v>154.53338425422842</v>
      </c>
      <c r="F193" s="19">
        <f t="shared" si="32"/>
        <v>810.6669564656087</v>
      </c>
      <c r="G193" s="19">
        <f t="shared" si="33"/>
        <v>-1004.4783424532508</v>
      </c>
      <c r="H193" s="14">
        <f t="shared" si="34"/>
        <v>360.7680172752724</v>
      </c>
      <c r="I193" s="14">
        <f t="shared" si="35"/>
        <v>0</v>
      </c>
    </row>
    <row r="194" spans="1:9" ht="12.75">
      <c r="A194" s="19">
        <f t="shared" si="27"/>
        <v>19.200000000000003</v>
      </c>
      <c r="B194" s="19">
        <f t="shared" si="28"/>
        <v>42.44329615003198</v>
      </c>
      <c r="C194" s="19">
        <f t="shared" si="29"/>
        <v>-149.59048913367803</v>
      </c>
      <c r="D194" s="13">
        <f t="shared" si="30"/>
        <v>-1.2943322385867857</v>
      </c>
      <c r="E194" s="13">
        <f t="shared" si="31"/>
        <v>155.4951697877859</v>
      </c>
      <c r="F194" s="19">
        <f t="shared" si="32"/>
        <v>814.9112860806118</v>
      </c>
      <c r="G194" s="19">
        <f t="shared" si="33"/>
        <v>-1019.3373913666186</v>
      </c>
      <c r="H194" s="14">
        <f t="shared" si="34"/>
        <v>360.7680172752724</v>
      </c>
      <c r="I194" s="14">
        <f t="shared" si="35"/>
        <v>0</v>
      </c>
    </row>
    <row r="195" spans="1:9" ht="12.75">
      <c r="A195" s="19">
        <f t="shared" si="27"/>
        <v>19.300000000000004</v>
      </c>
      <c r="B195" s="19">
        <f t="shared" si="28"/>
        <v>42.44329615003198</v>
      </c>
      <c r="C195" s="19">
        <f t="shared" si="29"/>
        <v>-150.59048913367803</v>
      </c>
      <c r="D195" s="13">
        <f t="shared" si="30"/>
        <v>-1.2960768399869016</v>
      </c>
      <c r="E195" s="13">
        <f t="shared" si="31"/>
        <v>156.4574344849094</v>
      </c>
      <c r="F195" s="19">
        <f t="shared" si="32"/>
        <v>819.155615695615</v>
      </c>
      <c r="G195" s="19">
        <f t="shared" si="33"/>
        <v>-1034.2964402799864</v>
      </c>
      <c r="H195" s="14">
        <f t="shared" si="34"/>
        <v>360.7680172752724</v>
      </c>
      <c r="I195" s="14">
        <f t="shared" si="35"/>
        <v>0</v>
      </c>
    </row>
    <row r="196" spans="1:9" ht="12.75">
      <c r="A196" s="19">
        <f t="shared" si="27"/>
        <v>19.400000000000006</v>
      </c>
      <c r="B196" s="19">
        <f t="shared" si="28"/>
        <v>42.44329615003198</v>
      </c>
      <c r="C196" s="19">
        <f t="shared" si="29"/>
        <v>-151.59048913367803</v>
      </c>
      <c r="D196" s="13">
        <f t="shared" si="30"/>
        <v>-1.2978001076490995</v>
      </c>
      <c r="E196" s="13">
        <f t="shared" si="31"/>
        <v>157.42016955862766</v>
      </c>
      <c r="F196" s="19">
        <f t="shared" si="32"/>
        <v>823.3999453106181</v>
      </c>
      <c r="G196" s="19">
        <f t="shared" si="33"/>
        <v>-1049.3554891933543</v>
      </c>
      <c r="H196" s="14">
        <f t="shared" si="34"/>
        <v>360.7680172752724</v>
      </c>
      <c r="I196" s="14">
        <f t="shared" si="35"/>
        <v>0</v>
      </c>
    </row>
    <row r="197" spans="1:9" ht="12.75">
      <c r="A197" s="19">
        <f t="shared" si="27"/>
        <v>19.500000000000007</v>
      </c>
      <c r="B197" s="19">
        <f t="shared" si="28"/>
        <v>42.44329615003198</v>
      </c>
      <c r="C197" s="19">
        <f t="shared" si="29"/>
        <v>-152.59048913367803</v>
      </c>
      <c r="D197" s="13">
        <f t="shared" si="30"/>
        <v>-1.2995024204626706</v>
      </c>
      <c r="E197" s="13">
        <f t="shared" si="31"/>
        <v>158.38336643137256</v>
      </c>
      <c r="F197" s="19">
        <f t="shared" si="32"/>
        <v>827.6442749256213</v>
      </c>
      <c r="G197" s="19">
        <f t="shared" si="33"/>
        <v>-1064.514538106722</v>
      </c>
      <c r="H197" s="14">
        <f t="shared" si="34"/>
        <v>360.7680172752724</v>
      </c>
      <c r="I197" s="14">
        <f t="shared" si="35"/>
        <v>0</v>
      </c>
    </row>
    <row r="198" spans="1:9" ht="12.75">
      <c r="A198" s="19">
        <f t="shared" si="27"/>
        <v>19.60000000000001</v>
      </c>
      <c r="B198" s="19">
        <f t="shared" si="28"/>
        <v>42.44329615003198</v>
      </c>
      <c r="C198" s="19">
        <f t="shared" si="29"/>
        <v>-153.59048913367803</v>
      </c>
      <c r="D198" s="13">
        <f t="shared" si="30"/>
        <v>-1.301184148643995</v>
      </c>
      <c r="E198" s="13">
        <f t="shared" si="31"/>
        <v>159.34701672890455</v>
      </c>
      <c r="F198" s="19">
        <f t="shared" si="32"/>
        <v>831.8886045406244</v>
      </c>
      <c r="G198" s="19">
        <f t="shared" si="33"/>
        <v>-1079.77358702009</v>
      </c>
      <c r="H198" s="14">
        <f t="shared" si="34"/>
        <v>360.7680172752724</v>
      </c>
      <c r="I198" s="14">
        <f t="shared" si="35"/>
        <v>0</v>
      </c>
    </row>
    <row r="199" spans="1:9" ht="12.75">
      <c r="A199" s="19">
        <f t="shared" si="27"/>
        <v>19.70000000000001</v>
      </c>
      <c r="B199" s="19">
        <f t="shared" si="28"/>
        <v>42.44329615003198</v>
      </c>
      <c r="C199" s="19">
        <f t="shared" si="29"/>
        <v>-154.59048913367803</v>
      </c>
      <c r="D199" s="13">
        <f t="shared" si="30"/>
        <v>-1.3028456539757232</v>
      </c>
      <c r="E199" s="13">
        <f t="shared" si="31"/>
        <v>160.31111227444325</v>
      </c>
      <c r="F199" s="19">
        <f t="shared" si="32"/>
        <v>836.1329341556276</v>
      </c>
      <c r="G199" s="19">
        <f t="shared" si="33"/>
        <v>-1095.1326359334578</v>
      </c>
      <c r="H199" s="14">
        <f t="shared" si="34"/>
        <v>360.7680172752724</v>
      </c>
      <c r="I199" s="14">
        <f t="shared" si="35"/>
        <v>0</v>
      </c>
    </row>
    <row r="200" spans="1:9" ht="12.75">
      <c r="A200" s="19">
        <f t="shared" si="27"/>
        <v>19.80000000000001</v>
      </c>
      <c r="B200" s="19">
        <f t="shared" si="28"/>
        <v>42.44329615003198</v>
      </c>
      <c r="C200" s="19">
        <f t="shared" si="29"/>
        <v>-155.59048913367803</v>
      </c>
      <c r="D200" s="13">
        <f t="shared" si="30"/>
        <v>-1.3044872900383648</v>
      </c>
      <c r="E200" s="13">
        <f t="shared" si="31"/>
        <v>161.27564508299602</v>
      </c>
      <c r="F200" s="19">
        <f t="shared" si="32"/>
        <v>840.3772637706307</v>
      </c>
      <c r="G200" s="19">
        <f t="shared" si="33"/>
        <v>-1110.5916848468255</v>
      </c>
      <c r="H200" s="14">
        <f t="shared" si="34"/>
        <v>360.7680172752724</v>
      </c>
      <c r="I200" s="14">
        <f t="shared" si="35"/>
        <v>0</v>
      </c>
    </row>
    <row r="201" spans="1:9" ht="12.75">
      <c r="A201" s="19">
        <f>A200+dt</f>
        <v>19.900000000000013</v>
      </c>
      <c r="B201" s="19">
        <f>B200-(kl*E200^p*COS(D200)+km*E200*SIN(D200))*(dt/m)</f>
        <v>42.44329615003198</v>
      </c>
      <c r="C201" s="19">
        <f>C200-g*dt-(kl*E200^p*SIN(D200)-km*E200*COS(D200))*(dt/m)</f>
        <v>-156.59048913367803</v>
      </c>
      <c r="D201" s="13">
        <f>ATAN(C201/B201)</f>
        <v>-1.3061094024345528</v>
      </c>
      <c r="E201" s="13">
        <f>SQRT(B201^2+C201^2)</f>
        <v>162.24060735587702</v>
      </c>
      <c r="F201" s="19">
        <f>F200+B200*dt</f>
        <v>844.6215933856339</v>
      </c>
      <c r="G201" s="19">
        <f>G200+C200*dt</f>
        <v>-1126.1507337601934</v>
      </c>
      <c r="H201" s="14">
        <f>IF(G201&gt;0,F201,H200)</f>
        <v>360.7680172752724</v>
      </c>
      <c r="I201" s="14">
        <f>IF(G201&gt;0,G201,0)</f>
        <v>0</v>
      </c>
    </row>
    <row r="202" spans="1:9" ht="12.75">
      <c r="A202" s="19">
        <f>A201+dt</f>
        <v>20.000000000000014</v>
      </c>
      <c r="B202" s="19">
        <f>B201-(kl*E201^p*COS(D201)+km*E201*SIN(D201))*(dt/m)</f>
        <v>42.44329615003198</v>
      </c>
      <c r="C202" s="19">
        <f>C201-g*dt-(kl*E201^p*SIN(D201)-km*E201*COS(D201))*(dt/m)</f>
        <v>-157.59048913367803</v>
      </c>
      <c r="D202" s="13">
        <f>ATAN(C202/B202)</f>
        <v>-1.30771232900624</v>
      </c>
      <c r="E202" s="13">
        <f>SQRT(B202^2+C202^2)</f>
        <v>163.2059914754088</v>
      </c>
      <c r="F202" s="19">
        <f>F201+B201*dt</f>
        <v>848.865923000637</v>
      </c>
      <c r="G202" s="19">
        <f>G201+C201*dt</f>
        <v>-1141.8097826735611</v>
      </c>
      <c r="H202" s="14">
        <f>IF(G202&gt;0,F202,H201)</f>
        <v>360.7680172752724</v>
      </c>
      <c r="I202" s="14">
        <f>IF(G202&gt;0,G202,0)</f>
        <v>0</v>
      </c>
    </row>
    <row r="203" spans="1:9" ht="12.75">
      <c r="A203" s="19">
        <f aca="true" t="shared" si="36" ref="A203:A266">A202+dt</f>
        <v>20.100000000000016</v>
      </c>
      <c r="B203" s="19">
        <f aca="true" t="shared" si="37" ref="B203:B266">B202-(kl*E202^p*COS(D202)+km*E202*SIN(D202))*(dt/m)</f>
        <v>42.44329615003198</v>
      </c>
      <c r="C203" s="19">
        <f aca="true" t="shared" si="38" ref="C203:C266">C202-g*dt-(kl*E202^p*SIN(D202)-km*E202*COS(D202))*(dt/m)</f>
        <v>-158.59048913367803</v>
      </c>
      <c r="D203" s="13">
        <f aca="true" t="shared" si="39" ref="D203:D266">ATAN(C203/B203)</f>
        <v>-1.3092964000450775</v>
      </c>
      <c r="E203" s="13">
        <f aca="true" t="shared" si="40" ref="E203:E266">SQRT(B203^2+C203^2)</f>
        <v>164.17178999980044</v>
      </c>
      <c r="F203" s="19">
        <f aca="true" t="shared" si="41" ref="F203:F266">F202+B202*dt</f>
        <v>853.1102526156402</v>
      </c>
      <c r="G203" s="19">
        <f aca="true" t="shared" si="42" ref="G203:G266">G202+C202*dt</f>
        <v>-1157.568831586929</v>
      </c>
      <c r="H203" s="14">
        <f aca="true" t="shared" si="43" ref="H203:H266">IF(G203&gt;0,F203,H202)</f>
        <v>360.7680172752724</v>
      </c>
      <c r="I203" s="14">
        <f aca="true" t="shared" si="44" ref="I203:I266">IF(G203&gt;0,G203,0)</f>
        <v>0</v>
      </c>
    </row>
    <row r="204" spans="1:9" ht="12.75">
      <c r="A204" s="19">
        <f t="shared" si="36"/>
        <v>20.200000000000017</v>
      </c>
      <c r="B204" s="19">
        <f t="shared" si="37"/>
        <v>42.44329615003198</v>
      </c>
      <c r="C204" s="19">
        <f t="shared" si="38"/>
        <v>-159.59048913367803</v>
      </c>
      <c r="D204" s="13">
        <f t="shared" si="39"/>
        <v>-1.3108619384962101</v>
      </c>
      <c r="E204" s="13">
        <f t="shared" si="40"/>
        <v>165.13799565819468</v>
      </c>
      <c r="F204" s="19">
        <f t="shared" si="41"/>
        <v>857.3545822306434</v>
      </c>
      <c r="G204" s="19">
        <f t="shared" si="42"/>
        <v>-1173.4278805002969</v>
      </c>
      <c r="H204" s="14">
        <f t="shared" si="43"/>
        <v>360.7680172752724</v>
      </c>
      <c r="I204" s="14">
        <f t="shared" si="44"/>
        <v>0</v>
      </c>
    </row>
    <row r="205" spans="1:9" ht="12.75">
      <c r="A205" s="19">
        <f t="shared" si="36"/>
        <v>20.30000000000002</v>
      </c>
      <c r="B205" s="19">
        <f t="shared" si="37"/>
        <v>42.44329615003198</v>
      </c>
      <c r="C205" s="19">
        <f t="shared" si="38"/>
        <v>-160.59048913367803</v>
      </c>
      <c r="D205" s="13">
        <f t="shared" si="39"/>
        <v>-1.3124092601557207</v>
      </c>
      <c r="E205" s="13">
        <f t="shared" si="40"/>
        <v>166.10460134587868</v>
      </c>
      <c r="F205" s="19">
        <f t="shared" si="41"/>
        <v>861.5989118456465</v>
      </c>
      <c r="G205" s="19">
        <f t="shared" si="42"/>
        <v>-1189.3869294136646</v>
      </c>
      <c r="H205" s="14">
        <f t="shared" si="43"/>
        <v>360.7680172752724</v>
      </c>
      <c r="I205" s="14">
        <f t="shared" si="44"/>
        <v>0</v>
      </c>
    </row>
    <row r="206" spans="1:9" ht="12.75">
      <c r="A206" s="19">
        <f t="shared" si="36"/>
        <v>20.40000000000002</v>
      </c>
      <c r="B206" s="19">
        <f t="shared" si="37"/>
        <v>42.44329615003198</v>
      </c>
      <c r="C206" s="19">
        <f t="shared" si="38"/>
        <v>-161.59048913367803</v>
      </c>
      <c r="D206" s="13">
        <f t="shared" si="39"/>
        <v>-1.313938673861944</v>
      </c>
      <c r="E206" s="13">
        <f t="shared" si="40"/>
        <v>167.0716001196512</v>
      </c>
      <c r="F206" s="19">
        <f t="shared" si="41"/>
        <v>865.8432414606497</v>
      </c>
      <c r="G206" s="19">
        <f t="shared" si="42"/>
        <v>-1205.4459783270324</v>
      </c>
      <c r="H206" s="14">
        <f t="shared" si="43"/>
        <v>360.7680172752724</v>
      </c>
      <c r="I206" s="14">
        <f t="shared" si="44"/>
        <v>0</v>
      </c>
    </row>
    <row r="207" spans="1:9" ht="12.75">
      <c r="A207" s="19">
        <f t="shared" si="36"/>
        <v>20.50000000000002</v>
      </c>
      <c r="B207" s="19">
        <f t="shared" si="37"/>
        <v>42.44329615003198</v>
      </c>
      <c r="C207" s="19">
        <f t="shared" si="38"/>
        <v>-162.59048913367803</v>
      </c>
      <c r="D207" s="13">
        <f t="shared" si="39"/>
        <v>-1.3154504816808605</v>
      </c>
      <c r="E207" s="13">
        <f t="shared" si="40"/>
        <v>168.03898519334135</v>
      </c>
      <c r="F207" s="19">
        <f t="shared" si="41"/>
        <v>870.0875710756528</v>
      </c>
      <c r="G207" s="19">
        <f t="shared" si="42"/>
        <v>-1221.6050272404002</v>
      </c>
      <c r="H207" s="14">
        <f t="shared" si="43"/>
        <v>360.7680172752724</v>
      </c>
      <c r="I207" s="14">
        <f t="shared" si="44"/>
        <v>0</v>
      </c>
    </row>
    <row r="208" spans="1:9" ht="12.75">
      <c r="A208" s="19">
        <f t="shared" si="36"/>
        <v>20.600000000000023</v>
      </c>
      <c r="B208" s="19">
        <f t="shared" si="37"/>
        <v>42.44329615003198</v>
      </c>
      <c r="C208" s="19">
        <f t="shared" si="38"/>
        <v>-163.59048913367803</v>
      </c>
      <c r="D208" s="13">
        <f t="shared" si="39"/>
        <v>-1.316944979085778</v>
      </c>
      <c r="E208" s="13">
        <f t="shared" si="40"/>
        <v>169.00674993347263</v>
      </c>
      <c r="F208" s="19">
        <f t="shared" si="41"/>
        <v>874.331900690656</v>
      </c>
      <c r="G208" s="19">
        <f t="shared" si="42"/>
        <v>-1237.864076153768</v>
      </c>
      <c r="H208" s="14">
        <f t="shared" si="43"/>
        <v>360.7680172752724</v>
      </c>
      <c r="I208" s="14">
        <f t="shared" si="44"/>
        <v>0</v>
      </c>
    </row>
    <row r="209" spans="1:9" ht="12.75">
      <c r="A209" s="19">
        <f t="shared" si="36"/>
        <v>20.700000000000024</v>
      </c>
      <c r="B209" s="19">
        <f t="shared" si="37"/>
        <v>42.44329615003198</v>
      </c>
      <c r="C209" s="19">
        <f t="shared" si="38"/>
        <v>-164.59048913367803</v>
      </c>
      <c r="D209" s="13">
        <f t="shared" si="39"/>
        <v>-1.3184224551314931</v>
      </c>
      <c r="E209" s="13">
        <f t="shared" si="40"/>
        <v>169.9748878550673</v>
      </c>
      <c r="F209" s="19">
        <f t="shared" si="41"/>
        <v>878.5762303056591</v>
      </c>
      <c r="G209" s="19">
        <f t="shared" si="42"/>
        <v>-1254.223125067136</v>
      </c>
      <c r="H209" s="14">
        <f t="shared" si="43"/>
        <v>360.7680172752724</v>
      </c>
      <c r="I209" s="14">
        <f t="shared" si="44"/>
        <v>0</v>
      </c>
    </row>
    <row r="210" spans="1:9" ht="12.75">
      <c r="A210" s="19">
        <f t="shared" si="36"/>
        <v>20.800000000000026</v>
      </c>
      <c r="B210" s="19">
        <f t="shared" si="37"/>
        <v>42.44329615003198</v>
      </c>
      <c r="C210" s="19">
        <f t="shared" si="38"/>
        <v>-165.59048913367803</v>
      </c>
      <c r="D210" s="13">
        <f t="shared" si="39"/>
        <v>-1.31988319262313</v>
      </c>
      <c r="E210" s="13">
        <f t="shared" si="40"/>
        <v>170.94339261758572</v>
      </c>
      <c r="F210" s="19">
        <f t="shared" si="41"/>
        <v>882.8205599206623</v>
      </c>
      <c r="G210" s="19">
        <f t="shared" si="42"/>
        <v>-1270.6821739805036</v>
      </c>
      <c r="H210" s="14">
        <f t="shared" si="43"/>
        <v>360.7680172752724</v>
      </c>
      <c r="I210" s="14">
        <f t="shared" si="44"/>
        <v>0</v>
      </c>
    </row>
    <row r="211" spans="1:9" ht="12.75">
      <c r="A211" s="19">
        <f t="shared" si="36"/>
        <v>20.900000000000027</v>
      </c>
      <c r="B211" s="19">
        <f t="shared" si="37"/>
        <v>42.44329615003198</v>
      </c>
      <c r="C211" s="19">
        <f t="shared" si="38"/>
        <v>-166.59048913367803</v>
      </c>
      <c r="D211" s="13">
        <f t="shared" si="39"/>
        <v>-1.3213274682798282</v>
      </c>
      <c r="E211" s="13">
        <f t="shared" si="40"/>
        <v>171.91225802099575</v>
      </c>
      <c r="F211" s="19">
        <f t="shared" si="41"/>
        <v>887.0648895356654</v>
      </c>
      <c r="G211" s="19">
        <f t="shared" si="42"/>
        <v>-1287.2412228938715</v>
      </c>
      <c r="H211" s="14">
        <f t="shared" si="43"/>
        <v>360.7680172752724</v>
      </c>
      <c r="I211" s="14">
        <f t="shared" si="44"/>
        <v>0</v>
      </c>
    </row>
    <row r="212" spans="1:9" ht="12.75">
      <c r="A212" s="19">
        <f t="shared" si="36"/>
        <v>21.00000000000003</v>
      </c>
      <c r="B212" s="19">
        <f t="shared" si="37"/>
        <v>42.44329615003198</v>
      </c>
      <c r="C212" s="19">
        <f t="shared" si="38"/>
        <v>-167.59048913367803</v>
      </c>
      <c r="D212" s="13">
        <f t="shared" si="39"/>
        <v>-1.3227555528934645</v>
      </c>
      <c r="E212" s="13">
        <f t="shared" si="40"/>
        <v>172.8814780019675</v>
      </c>
      <c r="F212" s="19">
        <f t="shared" si="41"/>
        <v>891.3092191506686</v>
      </c>
      <c r="G212" s="19">
        <f t="shared" si="42"/>
        <v>-1303.9002718072393</v>
      </c>
      <c r="H212" s="14">
        <f t="shared" si="43"/>
        <v>360.7680172752724</v>
      </c>
      <c r="I212" s="14">
        <f t="shared" si="44"/>
        <v>0</v>
      </c>
    </row>
    <row r="213" spans="1:9" ht="12.75">
      <c r="A213" s="19">
        <f t="shared" si="36"/>
        <v>21.10000000000003</v>
      </c>
      <c r="B213" s="19">
        <f t="shared" si="37"/>
        <v>42.44329615003198</v>
      </c>
      <c r="C213" s="19">
        <f t="shared" si="38"/>
        <v>-168.59048913367803</v>
      </c>
      <c r="D213" s="13">
        <f t="shared" si="39"/>
        <v>-1.3241677114825734</v>
      </c>
      <c r="E213" s="13">
        <f t="shared" si="40"/>
        <v>173.85104663018896</v>
      </c>
      <c r="F213" s="19">
        <f t="shared" si="41"/>
        <v>895.5535487656717</v>
      </c>
      <c r="G213" s="19">
        <f t="shared" si="42"/>
        <v>-1320.6593207206072</v>
      </c>
      <c r="H213" s="14">
        <f t="shared" si="43"/>
        <v>360.7680172752724</v>
      </c>
      <c r="I213" s="14">
        <f t="shared" si="44"/>
        <v>0</v>
      </c>
    </row>
    <row r="214" spans="1:9" ht="12.75">
      <c r="A214" s="19">
        <f t="shared" si="36"/>
        <v>21.20000000000003</v>
      </c>
      <c r="B214" s="19">
        <f t="shared" si="37"/>
        <v>42.44329615003198</v>
      </c>
      <c r="C214" s="19">
        <f t="shared" si="38"/>
        <v>-169.59048913367803</v>
      </c>
      <c r="D214" s="13">
        <f t="shared" si="39"/>
        <v>-1.32556420344163</v>
      </c>
      <c r="E214" s="13">
        <f t="shared" si="40"/>
        <v>174.82095810479785</v>
      </c>
      <c r="F214" s="19">
        <f t="shared" si="41"/>
        <v>899.7978783806749</v>
      </c>
      <c r="G214" s="19">
        <f t="shared" si="42"/>
        <v>-1337.518369633975</v>
      </c>
      <c r="H214" s="14">
        <f t="shared" si="43"/>
        <v>360.7680172752724</v>
      </c>
      <c r="I214" s="14">
        <f t="shared" si="44"/>
        <v>0</v>
      </c>
    </row>
    <row r="215" spans="1:9" ht="12.75">
      <c r="A215" s="19">
        <f t="shared" si="36"/>
        <v>21.300000000000033</v>
      </c>
      <c r="B215" s="19">
        <f t="shared" si="37"/>
        <v>42.44329615003198</v>
      </c>
      <c r="C215" s="19">
        <f t="shared" si="38"/>
        <v>-170.59048913367803</v>
      </c>
      <c r="D215" s="13">
        <f t="shared" si="39"/>
        <v>-1.3269452826858514</v>
      </c>
      <c r="E215" s="13">
        <f t="shared" si="40"/>
        <v>175.79120675092608</v>
      </c>
      <c r="F215" s="19">
        <f t="shared" si="41"/>
        <v>904.042207995678</v>
      </c>
      <c r="G215" s="19">
        <f t="shared" si="42"/>
        <v>-1354.4774185473427</v>
      </c>
      <c r="H215" s="14">
        <f t="shared" si="43"/>
        <v>360.7680172752724</v>
      </c>
      <c r="I215" s="14">
        <f t="shared" si="44"/>
        <v>0</v>
      </c>
    </row>
    <row r="216" spans="1:9" ht="12.75">
      <c r="A216" s="19">
        <f t="shared" si="36"/>
        <v>21.400000000000034</v>
      </c>
      <c r="B216" s="19">
        <f t="shared" si="37"/>
        <v>42.44329615003198</v>
      </c>
      <c r="C216" s="19">
        <f t="shared" si="38"/>
        <v>-171.59048913367803</v>
      </c>
      <c r="D216" s="13">
        <f t="shared" si="39"/>
        <v>-1.3283111977916706</v>
      </c>
      <c r="E216" s="13">
        <f t="shared" si="40"/>
        <v>176.76178701635203</v>
      </c>
      <c r="F216" s="19">
        <f t="shared" si="41"/>
        <v>908.2865376106812</v>
      </c>
      <c r="G216" s="19">
        <f t="shared" si="42"/>
        <v>-1371.5364674607106</v>
      </c>
      <c r="H216" s="14">
        <f t="shared" si="43"/>
        <v>360.7680172752724</v>
      </c>
      <c r="I216" s="14">
        <f t="shared" si="44"/>
        <v>0</v>
      </c>
    </row>
    <row r="217" spans="1:9" ht="12.75">
      <c r="A217" s="19">
        <f t="shared" si="36"/>
        <v>21.500000000000036</v>
      </c>
      <c r="B217" s="19">
        <f t="shared" si="37"/>
        <v>42.44329615003198</v>
      </c>
      <c r="C217" s="19">
        <f t="shared" si="38"/>
        <v>-172.59048913367803</v>
      </c>
      <c r="D217" s="13">
        <f t="shared" si="39"/>
        <v>-1.3296621921330232</v>
      </c>
      <c r="E217" s="13">
        <f t="shared" si="40"/>
        <v>177.73269346825742</v>
      </c>
      <c r="F217" s="19">
        <f t="shared" si="41"/>
        <v>912.5308672256843</v>
      </c>
      <c r="G217" s="19">
        <f t="shared" si="42"/>
        <v>-1388.6955163740784</v>
      </c>
      <c r="H217" s="14">
        <f t="shared" si="43"/>
        <v>360.7680172752724</v>
      </c>
      <c r="I217" s="14">
        <f t="shared" si="44"/>
        <v>0</v>
      </c>
    </row>
    <row r="218" spans="1:9" ht="12.75">
      <c r="A218" s="19">
        <f t="shared" si="36"/>
        <v>21.600000000000037</v>
      </c>
      <c r="B218" s="19">
        <f t="shared" si="37"/>
        <v>42.44329615003198</v>
      </c>
      <c r="C218" s="19">
        <f t="shared" si="38"/>
        <v>-173.59048913367803</v>
      </c>
      <c r="D218" s="13">
        <f t="shared" si="39"/>
        <v>-1.3309985040135923</v>
      </c>
      <c r="E218" s="13">
        <f t="shared" si="40"/>
        <v>178.70392079008482</v>
      </c>
      <c r="F218" s="19">
        <f t="shared" si="41"/>
        <v>916.7751968406875</v>
      </c>
      <c r="G218" s="19">
        <f t="shared" si="42"/>
        <v>-1405.9545652874463</v>
      </c>
      <c r="H218" s="14">
        <f t="shared" si="43"/>
        <v>360.7680172752724</v>
      </c>
      <c r="I218" s="14">
        <f t="shared" si="44"/>
        <v>0</v>
      </c>
    </row>
    <row r="219" spans="1:9" ht="12.75">
      <c r="A219" s="19">
        <f t="shared" si="36"/>
        <v>21.70000000000004</v>
      </c>
      <c r="B219" s="19">
        <f t="shared" si="37"/>
        <v>42.44329615003198</v>
      </c>
      <c r="C219" s="19">
        <f t="shared" si="38"/>
        <v>-174.59048913367803</v>
      </c>
      <c r="D219" s="13">
        <f t="shared" si="39"/>
        <v>-1.332320366795144</v>
      </c>
      <c r="E219" s="13">
        <f t="shared" si="40"/>
        <v>179.6754637784922</v>
      </c>
      <c r="F219" s="19">
        <f t="shared" si="41"/>
        <v>921.0195264556907</v>
      </c>
      <c r="G219" s="19">
        <f t="shared" si="42"/>
        <v>-1423.313614200814</v>
      </c>
      <c r="H219" s="14">
        <f t="shared" si="43"/>
        <v>360.7680172752724</v>
      </c>
      <c r="I219" s="14">
        <f t="shared" si="44"/>
        <v>0</v>
      </c>
    </row>
    <row r="220" spans="1:9" ht="12.75">
      <c r="A220" s="19">
        <f t="shared" si="36"/>
        <v>21.80000000000004</v>
      </c>
      <c r="B220" s="19">
        <f t="shared" si="37"/>
        <v>42.44329615003198</v>
      </c>
      <c r="C220" s="19">
        <f t="shared" si="38"/>
        <v>-175.59048913367803</v>
      </c>
      <c r="D220" s="13">
        <f t="shared" si="39"/>
        <v>-1.3336280090220831</v>
      </c>
      <c r="E220" s="13">
        <f t="shared" si="40"/>
        <v>180.64731734040123</v>
      </c>
      <c r="F220" s="19">
        <f t="shared" si="41"/>
        <v>925.2638560706938</v>
      </c>
      <c r="G220" s="19">
        <f t="shared" si="42"/>
        <v>-1440.7726631141818</v>
      </c>
      <c r="H220" s="14">
        <f t="shared" si="43"/>
        <v>360.7680172752724</v>
      </c>
      <c r="I220" s="14">
        <f t="shared" si="44"/>
        <v>0</v>
      </c>
    </row>
    <row r="221" spans="1:9" ht="12.75">
      <c r="A221" s="19">
        <f t="shared" si="36"/>
        <v>21.90000000000004</v>
      </c>
      <c r="B221" s="19">
        <f t="shared" si="37"/>
        <v>42.44329615003198</v>
      </c>
      <c r="C221" s="19">
        <f t="shared" si="38"/>
        <v>-176.59048913367803</v>
      </c>
      <c r="D221" s="13">
        <f t="shared" si="39"/>
        <v>-1.3349216545423566</v>
      </c>
      <c r="E221" s="13">
        <f t="shared" si="40"/>
        <v>181.61947649013575</v>
      </c>
      <c r="F221" s="19">
        <f t="shared" si="41"/>
        <v>929.508185685697</v>
      </c>
      <c r="G221" s="19">
        <f t="shared" si="42"/>
        <v>-1458.3317120275497</v>
      </c>
      <c r="H221" s="14">
        <f t="shared" si="43"/>
        <v>360.7680172752724</v>
      </c>
      <c r="I221" s="14">
        <f t="shared" si="44"/>
        <v>0</v>
      </c>
    </row>
    <row r="222" spans="1:9" ht="12.75">
      <c r="A222" s="19">
        <f t="shared" si="36"/>
        <v>22.000000000000043</v>
      </c>
      <c r="B222" s="19">
        <f t="shared" si="37"/>
        <v>42.44329615003198</v>
      </c>
      <c r="C222" s="19">
        <f t="shared" si="38"/>
        <v>-177.59048913367803</v>
      </c>
      <c r="D222" s="13">
        <f t="shared" si="39"/>
        <v>-1.3362015226248232</v>
      </c>
      <c r="E222" s="13">
        <f t="shared" si="40"/>
        <v>182.59193634664794</v>
      </c>
      <c r="F222" s="19">
        <f t="shared" si="41"/>
        <v>933.7525153007001</v>
      </c>
      <c r="G222" s="19">
        <f t="shared" si="42"/>
        <v>-1475.9907609409174</v>
      </c>
      <c r="H222" s="14">
        <f t="shared" si="43"/>
        <v>360.7680172752724</v>
      </c>
      <c r="I222" s="14">
        <f t="shared" si="44"/>
        <v>0</v>
      </c>
    </row>
    <row r="223" spans="1:9" ht="12.75">
      <c r="A223" s="19">
        <f t="shared" si="36"/>
        <v>22.100000000000044</v>
      </c>
      <c r="B223" s="19">
        <f t="shared" si="37"/>
        <v>42.44329615003198</v>
      </c>
      <c r="C223" s="19">
        <f t="shared" si="38"/>
        <v>-178.59048913367803</v>
      </c>
      <c r="D223" s="13">
        <f t="shared" si="39"/>
        <v>-1.337467828073207</v>
      </c>
      <c r="E223" s="13">
        <f t="shared" si="40"/>
        <v>183.56469213082806</v>
      </c>
      <c r="F223" s="19">
        <f t="shared" si="41"/>
        <v>937.9968449157033</v>
      </c>
      <c r="G223" s="19">
        <f t="shared" si="42"/>
        <v>-1493.7498098542853</v>
      </c>
      <c r="H223" s="14">
        <f t="shared" si="43"/>
        <v>360.7680172752724</v>
      </c>
      <c r="I223" s="14">
        <f t="shared" si="44"/>
        <v>0</v>
      </c>
    </row>
    <row r="224" spans="1:9" ht="12.75">
      <c r="A224" s="19">
        <f t="shared" si="36"/>
        <v>22.200000000000045</v>
      </c>
      <c r="B224" s="19">
        <f t="shared" si="37"/>
        <v>42.44329615003198</v>
      </c>
      <c r="C224" s="19">
        <f t="shared" si="38"/>
        <v>-179.59048913367803</v>
      </c>
      <c r="D224" s="13">
        <f t="shared" si="39"/>
        <v>-1.338720781336747</v>
      </c>
      <c r="E224" s="13">
        <f t="shared" si="40"/>
        <v>184.53773916289603</v>
      </c>
      <c r="F224" s="19">
        <f t="shared" si="41"/>
        <v>942.2411745307064</v>
      </c>
      <c r="G224" s="19">
        <f t="shared" si="42"/>
        <v>-1511.6088587676531</v>
      </c>
      <c r="H224" s="14">
        <f t="shared" si="43"/>
        <v>360.7680172752724</v>
      </c>
      <c r="I224" s="14">
        <f t="shared" si="44"/>
        <v>0</v>
      </c>
    </row>
    <row r="225" spans="1:9" ht="12.75">
      <c r="A225" s="19">
        <f t="shared" si="36"/>
        <v>22.300000000000047</v>
      </c>
      <c r="B225" s="19">
        <f t="shared" si="37"/>
        <v>42.44329615003198</v>
      </c>
      <c r="C225" s="19">
        <f t="shared" si="38"/>
        <v>-180.59048913367803</v>
      </c>
      <c r="D225" s="13">
        <f t="shared" si="39"/>
        <v>-1.3399605886176504</v>
      </c>
      <c r="E225" s="13">
        <f t="shared" si="40"/>
        <v>185.5110728598711</v>
      </c>
      <c r="F225" s="19">
        <f t="shared" si="41"/>
        <v>946.4855041457096</v>
      </c>
      <c r="G225" s="19">
        <f t="shared" si="42"/>
        <v>-1529.5679076810209</v>
      </c>
      <c r="H225" s="14">
        <f t="shared" si="43"/>
        <v>360.7680172752724</v>
      </c>
      <c r="I225" s="14">
        <f t="shared" si="44"/>
        <v>0</v>
      </c>
    </row>
    <row r="226" spans="1:9" ht="12.75">
      <c r="A226" s="19">
        <f t="shared" si="36"/>
        <v>22.40000000000005</v>
      </c>
      <c r="B226" s="19">
        <f t="shared" si="37"/>
        <v>42.44329615003198</v>
      </c>
      <c r="C226" s="19">
        <f t="shared" si="38"/>
        <v>-181.59048913367803</v>
      </c>
      <c r="D226" s="13">
        <f t="shared" si="39"/>
        <v>-1.3411874519754543</v>
      </c>
      <c r="E226" s="13">
        <f t="shared" si="40"/>
        <v>186.4846887331176</v>
      </c>
      <c r="F226" s="19">
        <f t="shared" si="41"/>
        <v>950.7298337607127</v>
      </c>
      <c r="G226" s="19">
        <f t="shared" si="42"/>
        <v>-1547.6269565943887</v>
      </c>
      <c r="H226" s="14">
        <f t="shared" si="43"/>
        <v>360.7680172752724</v>
      </c>
      <c r="I226" s="14">
        <f t="shared" si="44"/>
        <v>0</v>
      </c>
    </row>
    <row r="227" spans="1:9" ht="12.75">
      <c r="A227" s="19">
        <f t="shared" si="36"/>
        <v>22.50000000000005</v>
      </c>
      <c r="B227" s="19">
        <f t="shared" si="37"/>
        <v>42.44329615003198</v>
      </c>
      <c r="C227" s="19">
        <f t="shared" si="38"/>
        <v>-182.59048913367803</v>
      </c>
      <c r="D227" s="13">
        <f t="shared" si="39"/>
        <v>-1.342401569428396</v>
      </c>
      <c r="E227" s="13">
        <f t="shared" si="40"/>
        <v>187.45858238596364</v>
      </c>
      <c r="F227" s="19">
        <f t="shared" si="41"/>
        <v>954.9741633757159</v>
      </c>
      <c r="G227" s="19">
        <f t="shared" si="42"/>
        <v>-1565.7860055077565</v>
      </c>
      <c r="H227" s="14">
        <f t="shared" si="43"/>
        <v>360.7680172752724</v>
      </c>
      <c r="I227" s="14">
        <f t="shared" si="44"/>
        <v>0</v>
      </c>
    </row>
    <row r="228" spans="1:9" ht="12.75">
      <c r="A228" s="19">
        <f t="shared" si="36"/>
        <v>22.60000000000005</v>
      </c>
      <c r="B228" s="19">
        <f t="shared" si="37"/>
        <v>42.44329615003198</v>
      </c>
      <c r="C228" s="19">
        <f t="shared" si="38"/>
        <v>-183.59048913367803</v>
      </c>
      <c r="D228" s="13">
        <f t="shared" si="39"/>
        <v>-1.3436031350518884</v>
      </c>
      <c r="E228" s="13">
        <f t="shared" si="40"/>
        <v>188.4327495113906</v>
      </c>
      <c r="F228" s="19">
        <f t="shared" si="41"/>
        <v>959.218492990719</v>
      </c>
      <c r="G228" s="19">
        <f t="shared" si="42"/>
        <v>-1584.0450544211244</v>
      </c>
      <c r="H228" s="14">
        <f t="shared" si="43"/>
        <v>360.7680172752724</v>
      </c>
      <c r="I228" s="14">
        <f t="shared" si="44"/>
        <v>0</v>
      </c>
    </row>
    <row r="229" spans="1:9" ht="12.75">
      <c r="A229" s="19">
        <f t="shared" si="36"/>
        <v>22.700000000000053</v>
      </c>
      <c r="B229" s="19">
        <f t="shared" si="37"/>
        <v>42.44329615003198</v>
      </c>
      <c r="C229" s="19">
        <f t="shared" si="38"/>
        <v>-184.59048913367803</v>
      </c>
      <c r="D229" s="13">
        <f t="shared" si="39"/>
        <v>-1.3447923390741963</v>
      </c>
      <c r="E229" s="13">
        <f t="shared" si="40"/>
        <v>189.40718588979095</v>
      </c>
      <c r="F229" s="19">
        <f t="shared" si="41"/>
        <v>963.4628226057222</v>
      </c>
      <c r="G229" s="19">
        <f t="shared" si="42"/>
        <v>-1602.4041033344922</v>
      </c>
      <c r="H229" s="14">
        <f t="shared" si="43"/>
        <v>360.7680172752724</v>
      </c>
      <c r="I229" s="14">
        <f t="shared" si="44"/>
        <v>0</v>
      </c>
    </row>
    <row r="230" spans="1:9" ht="12.75">
      <c r="A230" s="19">
        <f t="shared" si="36"/>
        <v>22.800000000000054</v>
      </c>
      <c r="B230" s="19">
        <f t="shared" si="37"/>
        <v>42.44329615003198</v>
      </c>
      <c r="C230" s="19">
        <f t="shared" si="38"/>
        <v>-185.59048913367803</v>
      </c>
      <c r="D230" s="13">
        <f t="shared" si="39"/>
        <v>-1.3459693679693991</v>
      </c>
      <c r="E230" s="13">
        <f t="shared" si="40"/>
        <v>190.3818873867921</v>
      </c>
      <c r="F230" s="19">
        <f t="shared" si="41"/>
        <v>967.7071522207253</v>
      </c>
      <c r="G230" s="19">
        <f t="shared" si="42"/>
        <v>-1620.86315224786</v>
      </c>
      <c r="H230" s="14">
        <f t="shared" si="43"/>
        <v>360.7680172752724</v>
      </c>
      <c r="I230" s="14">
        <f t="shared" si="44"/>
        <v>0</v>
      </c>
    </row>
    <row r="231" spans="1:9" ht="12.75">
      <c r="A231" s="19">
        <f t="shared" si="36"/>
        <v>22.900000000000055</v>
      </c>
      <c r="B231" s="19">
        <f t="shared" si="37"/>
        <v>42.44329615003198</v>
      </c>
      <c r="C231" s="19">
        <f t="shared" si="38"/>
        <v>-186.59048913367803</v>
      </c>
      <c r="D231" s="13">
        <f t="shared" si="39"/>
        <v>-1.3471344045477325</v>
      </c>
      <c r="E231" s="13">
        <f t="shared" si="40"/>
        <v>191.35684995114374</v>
      </c>
      <c r="F231" s="19">
        <f t="shared" si="41"/>
        <v>971.9514818357285</v>
      </c>
      <c r="G231" s="19">
        <f t="shared" si="42"/>
        <v>-1639.4222011612278</v>
      </c>
      <c r="H231" s="14">
        <f t="shared" si="43"/>
        <v>360.7680172752724</v>
      </c>
      <c r="I231" s="14">
        <f t="shared" si="44"/>
        <v>0</v>
      </c>
    </row>
    <row r="232" spans="1:9" ht="12.75">
      <c r="A232" s="19">
        <f t="shared" si="36"/>
        <v>23.000000000000057</v>
      </c>
      <c r="B232" s="19">
        <f t="shared" si="37"/>
        <v>42.44329615003198</v>
      </c>
      <c r="C232" s="19">
        <f t="shared" si="38"/>
        <v>-187.59048913367803</v>
      </c>
      <c r="D232" s="13">
        <f t="shared" si="39"/>
        <v>-1.3482876280433882</v>
      </c>
      <c r="E232" s="13">
        <f t="shared" si="40"/>
        <v>192.33206961266728</v>
      </c>
      <c r="F232" s="19">
        <f t="shared" si="41"/>
        <v>976.1958114507316</v>
      </c>
      <c r="G232" s="19">
        <f t="shared" si="42"/>
        <v>-1658.0812500745956</v>
      </c>
      <c r="H232" s="14">
        <f t="shared" si="43"/>
        <v>360.7680172752724</v>
      </c>
      <c r="I232" s="14">
        <f t="shared" si="44"/>
        <v>0</v>
      </c>
    </row>
    <row r="233" spans="1:9" ht="12.75">
      <c r="A233" s="19">
        <f t="shared" si="36"/>
        <v>23.10000000000006</v>
      </c>
      <c r="B233" s="19">
        <f t="shared" si="37"/>
        <v>42.44329615003198</v>
      </c>
      <c r="C233" s="19">
        <f t="shared" si="38"/>
        <v>-188.59048913367803</v>
      </c>
      <c r="D233" s="13">
        <f t="shared" si="39"/>
        <v>-1.349429214199855</v>
      </c>
      <c r="E233" s="13">
        <f t="shared" si="40"/>
        <v>193.30754248026446</v>
      </c>
      <c r="F233" s="19">
        <f t="shared" si="41"/>
        <v>980.4401410657348</v>
      </c>
      <c r="G233" s="19">
        <f t="shared" si="42"/>
        <v>-1676.8402989879635</v>
      </c>
      <c r="H233" s="14">
        <f t="shared" si="43"/>
        <v>360.7680172752724</v>
      </c>
      <c r="I233" s="14">
        <f t="shared" si="44"/>
        <v>0</v>
      </c>
    </row>
    <row r="234" spans="1:9" ht="12.75">
      <c r="A234" s="19">
        <f t="shared" si="36"/>
        <v>23.20000000000006</v>
      </c>
      <c r="B234" s="19">
        <f t="shared" si="37"/>
        <v>42.44329615003198</v>
      </c>
      <c r="C234" s="19">
        <f t="shared" si="38"/>
        <v>-189.59048913367803</v>
      </c>
      <c r="D234" s="13">
        <f t="shared" si="39"/>
        <v>-1.3505593353528795</v>
      </c>
      <c r="E234" s="13">
        <f t="shared" si="40"/>
        <v>194.28326473998374</v>
      </c>
      <c r="F234" s="19">
        <f t="shared" si="41"/>
        <v>984.684470680738</v>
      </c>
      <c r="G234" s="19">
        <f t="shared" si="42"/>
        <v>-1695.6993479013313</v>
      </c>
      <c r="H234" s="14">
        <f t="shared" si="43"/>
        <v>360.7680172752724</v>
      </c>
      <c r="I234" s="14">
        <f t="shared" si="44"/>
        <v>0</v>
      </c>
    </row>
    <row r="235" spans="1:9" ht="12.75">
      <c r="A235" s="19">
        <f t="shared" si="36"/>
        <v>23.30000000000006</v>
      </c>
      <c r="B235" s="19">
        <f t="shared" si="37"/>
        <v>42.44329615003198</v>
      </c>
      <c r="C235" s="19">
        <f t="shared" si="38"/>
        <v>-190.59048913367803</v>
      </c>
      <c r="D235" s="13">
        <f t="shared" si="39"/>
        <v>-1.3516781605111206</v>
      </c>
      <c r="E235" s="13">
        <f t="shared" si="40"/>
        <v>195.25923265314233</v>
      </c>
      <c r="F235" s="19">
        <f t="shared" si="41"/>
        <v>988.9288002957411</v>
      </c>
      <c r="G235" s="19">
        <f t="shared" si="42"/>
        <v>-1714.658396814699</v>
      </c>
      <c r="H235" s="14">
        <f t="shared" si="43"/>
        <v>360.7680172752724</v>
      </c>
      <c r="I235" s="14">
        <f t="shared" si="44"/>
        <v>0</v>
      </c>
    </row>
    <row r="236" spans="1:9" ht="12.75">
      <c r="A236" s="19">
        <f t="shared" si="36"/>
        <v>23.400000000000063</v>
      </c>
      <c r="B236" s="19">
        <f t="shared" si="37"/>
        <v>42.44329615003198</v>
      </c>
      <c r="C236" s="19">
        <f t="shared" si="38"/>
        <v>-191.59048913367803</v>
      </c>
      <c r="D236" s="13">
        <f t="shared" si="39"/>
        <v>-1.3527858554345702</v>
      </c>
      <c r="E236" s="13">
        <f t="shared" si="40"/>
        <v>196.23544255450216</v>
      </c>
      <c r="F236" s="19">
        <f t="shared" si="41"/>
        <v>993.1731299107443</v>
      </c>
      <c r="G236" s="19">
        <f t="shared" si="42"/>
        <v>-1733.7174457280669</v>
      </c>
      <c r="H236" s="14">
        <f t="shared" si="43"/>
        <v>360.7680172752724</v>
      </c>
      <c r="I236" s="14">
        <f t="shared" si="44"/>
        <v>0</v>
      </c>
    </row>
    <row r="237" spans="1:9" ht="12.75">
      <c r="A237" s="19">
        <f t="shared" si="36"/>
        <v>23.500000000000064</v>
      </c>
      <c r="B237" s="19">
        <f t="shared" si="37"/>
        <v>42.44329615003198</v>
      </c>
      <c r="C237" s="19">
        <f t="shared" si="38"/>
        <v>-192.59048913367803</v>
      </c>
      <c r="D237" s="13">
        <f t="shared" si="39"/>
        <v>-1.3538825827108123</v>
      </c>
      <c r="E237" s="13">
        <f t="shared" si="40"/>
        <v>197.21189085049787</v>
      </c>
      <c r="F237" s="19">
        <f t="shared" si="41"/>
        <v>997.4174595257474</v>
      </c>
      <c r="G237" s="19">
        <f t="shared" si="42"/>
        <v>-1752.8764946414346</v>
      </c>
      <c r="H237" s="14">
        <f t="shared" si="43"/>
        <v>360.7680172752724</v>
      </c>
      <c r="I237" s="14">
        <f t="shared" si="44"/>
        <v>0</v>
      </c>
    </row>
    <row r="238" spans="1:9" ht="12.75">
      <c r="A238" s="19">
        <f t="shared" si="36"/>
        <v>23.600000000000065</v>
      </c>
      <c r="B238" s="19">
        <f t="shared" si="37"/>
        <v>42.44329615003198</v>
      </c>
      <c r="C238" s="19">
        <f t="shared" si="38"/>
        <v>-193.59048913367803</v>
      </c>
      <c r="D238" s="13">
        <f t="shared" si="39"/>
        <v>-1.3549685018291857</v>
      </c>
      <c r="E238" s="13">
        <f t="shared" si="40"/>
        <v>198.18857401751504</v>
      </c>
      <c r="F238" s="19">
        <f t="shared" si="41"/>
        <v>1001.6617891407506</v>
      </c>
      <c r="G238" s="19">
        <f t="shared" si="42"/>
        <v>-1772.1355435548026</v>
      </c>
      <c r="H238" s="14">
        <f t="shared" si="43"/>
        <v>360.7680172752724</v>
      </c>
      <c r="I238" s="14">
        <f t="shared" si="44"/>
        <v>0</v>
      </c>
    </row>
    <row r="239" spans="1:9" ht="12.75">
      <c r="A239" s="19">
        <f t="shared" si="36"/>
        <v>23.700000000000067</v>
      </c>
      <c r="B239" s="19">
        <f t="shared" si="37"/>
        <v>42.44329615003198</v>
      </c>
      <c r="C239" s="19">
        <f t="shared" si="38"/>
        <v>-194.59048913367803</v>
      </c>
      <c r="D239" s="13">
        <f t="shared" si="39"/>
        <v>-1.3560437692529175</v>
      </c>
      <c r="E239" s="13">
        <f t="shared" si="40"/>
        <v>199.16548860021757</v>
      </c>
      <c r="F239" s="19">
        <f t="shared" si="41"/>
        <v>1005.9061187557537</v>
      </c>
      <c r="G239" s="19">
        <f t="shared" si="42"/>
        <v>-1791.4945924681704</v>
      </c>
      <c r="H239" s="14">
        <f t="shared" si="43"/>
        <v>360.7680172752724</v>
      </c>
      <c r="I239" s="14">
        <f t="shared" si="44"/>
        <v>0</v>
      </c>
    </row>
    <row r="240" spans="1:9" ht="12.75">
      <c r="A240" s="19">
        <f t="shared" si="36"/>
        <v>23.800000000000068</v>
      </c>
      <c r="B240" s="19">
        <f t="shared" si="37"/>
        <v>42.44329615003198</v>
      </c>
      <c r="C240" s="19">
        <f t="shared" si="38"/>
        <v>-195.59048913367803</v>
      </c>
      <c r="D240" s="13">
        <f t="shared" si="39"/>
        <v>-1.35710853848929</v>
      </c>
      <c r="E240" s="13">
        <f t="shared" si="40"/>
        <v>200.14263120992175</v>
      </c>
      <c r="F240" s="19">
        <f t="shared" si="41"/>
        <v>1010.1504483707569</v>
      </c>
      <c r="G240" s="19">
        <f t="shared" si="42"/>
        <v>-1810.953641381538</v>
      </c>
      <c r="H240" s="14">
        <f t="shared" si="43"/>
        <v>360.7680172752724</v>
      </c>
      <c r="I240" s="14">
        <f t="shared" si="44"/>
        <v>0</v>
      </c>
    </row>
    <row r="241" spans="1:9" ht="12.75">
      <c r="A241" s="19">
        <f t="shared" si="36"/>
        <v>23.90000000000007</v>
      </c>
      <c r="B241" s="19">
        <f t="shared" si="37"/>
        <v>42.44329615003198</v>
      </c>
      <c r="C241" s="19">
        <f t="shared" si="38"/>
        <v>-196.59048913367803</v>
      </c>
      <c r="D241" s="13">
        <f t="shared" si="39"/>
        <v>-1.3581629601579004</v>
      </c>
      <c r="E241" s="13">
        <f t="shared" si="40"/>
        <v>201.11999852301636</v>
      </c>
      <c r="F241" s="19">
        <f t="shared" si="41"/>
        <v>1014.39477798576</v>
      </c>
      <c r="G241" s="19">
        <f t="shared" si="42"/>
        <v>-1830.512690294906</v>
      </c>
      <c r="H241" s="14">
        <f t="shared" si="43"/>
        <v>360.7680172752724</v>
      </c>
      <c r="I241" s="14">
        <f t="shared" si="44"/>
        <v>0</v>
      </c>
    </row>
    <row r="242" spans="1:9" ht="12.75">
      <c r="A242" s="19">
        <f t="shared" si="36"/>
        <v>24.00000000000007</v>
      </c>
      <c r="B242" s="19">
        <f t="shared" si="37"/>
        <v>42.44329615003198</v>
      </c>
      <c r="C242" s="19">
        <f t="shared" si="38"/>
        <v>-197.59048913367803</v>
      </c>
      <c r="D242" s="13">
        <f t="shared" si="39"/>
        <v>-1.359207182057075</v>
      </c>
      <c r="E242" s="13">
        <f t="shared" si="40"/>
        <v>202.09758727942662</v>
      </c>
      <c r="F242" s="19">
        <f t="shared" si="41"/>
        <v>1018.6391076007632</v>
      </c>
      <c r="G242" s="19">
        <f t="shared" si="42"/>
        <v>-1850.1717392082737</v>
      </c>
      <c r="H242" s="14">
        <f t="shared" si="43"/>
        <v>360.7680172752724</v>
      </c>
      <c r="I242" s="14">
        <f t="shared" si="44"/>
        <v>0</v>
      </c>
    </row>
    <row r="243" spans="1:9" ht="12.75">
      <c r="A243" s="19">
        <f t="shared" si="36"/>
        <v>24.100000000000072</v>
      </c>
      <c r="B243" s="19">
        <f t="shared" si="37"/>
        <v>42.44329615003198</v>
      </c>
      <c r="C243" s="19">
        <f t="shared" si="38"/>
        <v>-198.59048913367803</v>
      </c>
      <c r="D243" s="13">
        <f t="shared" si="39"/>
        <v>-1.3602413492284928</v>
      </c>
      <c r="E243" s="13">
        <f t="shared" si="40"/>
        <v>203.07539428112113</v>
      </c>
      <c r="F243" s="19">
        <f t="shared" si="41"/>
        <v>1022.8834372157663</v>
      </c>
      <c r="G243" s="19">
        <f t="shared" si="42"/>
        <v>-1869.9307881216416</v>
      </c>
      <c r="H243" s="14">
        <f t="shared" si="43"/>
        <v>360.7680172752724</v>
      </c>
      <c r="I243" s="14">
        <f t="shared" si="44"/>
        <v>0</v>
      </c>
    </row>
    <row r="244" spans="1:9" ht="12.75">
      <c r="A244" s="19">
        <f t="shared" si="36"/>
        <v>24.200000000000074</v>
      </c>
      <c r="B244" s="19">
        <f t="shared" si="37"/>
        <v>42.44329615003198</v>
      </c>
      <c r="C244" s="19">
        <f t="shared" si="38"/>
        <v>-199.59048913367803</v>
      </c>
      <c r="D244" s="13">
        <f t="shared" si="39"/>
        <v>-1.3612656040200726</v>
      </c>
      <c r="E244" s="13">
        <f t="shared" si="40"/>
        <v>204.05341639066023</v>
      </c>
      <c r="F244" s="19">
        <f t="shared" si="41"/>
        <v>1027.1277668307696</v>
      </c>
      <c r="G244" s="19">
        <f t="shared" si="42"/>
        <v>-1889.7898370350094</v>
      </c>
      <c r="H244" s="14">
        <f t="shared" si="43"/>
        <v>360.7680172752724</v>
      </c>
      <c r="I244" s="14">
        <f t="shared" si="44"/>
        <v>0</v>
      </c>
    </row>
    <row r="245" spans="1:9" ht="12.75">
      <c r="A245" s="19">
        <f t="shared" si="36"/>
        <v>24.300000000000075</v>
      </c>
      <c r="B245" s="19">
        <f t="shared" si="37"/>
        <v>42.44329615003198</v>
      </c>
      <c r="C245" s="19">
        <f t="shared" si="38"/>
        <v>-200.59048913367803</v>
      </c>
      <c r="D245" s="13">
        <f t="shared" si="39"/>
        <v>-1.3622800861471795</v>
      </c>
      <c r="E245" s="13">
        <f t="shared" si="40"/>
        <v>205.03165052978412</v>
      </c>
      <c r="F245" s="19">
        <f t="shared" si="41"/>
        <v>1031.3720964457727</v>
      </c>
      <c r="G245" s="19">
        <f t="shared" si="42"/>
        <v>-1909.7488859483772</v>
      </c>
      <c r="H245" s="14">
        <f t="shared" si="43"/>
        <v>360.7680172752724</v>
      </c>
      <c r="I245" s="14">
        <f t="shared" si="44"/>
        <v>0</v>
      </c>
    </row>
    <row r="246" spans="1:9" ht="12.75">
      <c r="A246" s="19">
        <f t="shared" si="36"/>
        <v>24.400000000000077</v>
      </c>
      <c r="B246" s="19">
        <f t="shared" si="37"/>
        <v>42.44329615003198</v>
      </c>
      <c r="C246" s="19">
        <f t="shared" si="38"/>
        <v>-201.59048913367803</v>
      </c>
      <c r="D246" s="13">
        <f t="shared" si="39"/>
        <v>-1.363284932752199</v>
      </c>
      <c r="E246" s="13">
        <f t="shared" si="40"/>
        <v>206.01009367804016</v>
      </c>
      <c r="F246" s="19">
        <f t="shared" si="41"/>
        <v>1035.616426060776</v>
      </c>
      <c r="G246" s="19">
        <f t="shared" si="42"/>
        <v>-1929.807934861745</v>
      </c>
      <c r="H246" s="14">
        <f t="shared" si="43"/>
        <v>360.7680172752724</v>
      </c>
      <c r="I246" s="14">
        <f t="shared" si="44"/>
        <v>0</v>
      </c>
    </row>
    <row r="247" spans="1:9" ht="12.75">
      <c r="A247" s="19">
        <f t="shared" si="36"/>
        <v>24.500000000000078</v>
      </c>
      <c r="B247" s="19">
        <f t="shared" si="37"/>
        <v>42.44329615003198</v>
      </c>
      <c r="C247" s="19">
        <f t="shared" si="38"/>
        <v>-202.59048913367803</v>
      </c>
      <c r="D247" s="13">
        <f t="shared" si="39"/>
        <v>-1.3642802784625299</v>
      </c>
      <c r="E247" s="13">
        <f t="shared" si="40"/>
        <v>206.98874287144758</v>
      </c>
      <c r="F247" s="19">
        <f t="shared" si="41"/>
        <v>1039.860755675779</v>
      </c>
      <c r="G247" s="19">
        <f t="shared" si="42"/>
        <v>-1949.9669837751128</v>
      </c>
      <c r="H247" s="14">
        <f t="shared" si="43"/>
        <v>360.7680172752724</v>
      </c>
      <c r="I247" s="14">
        <f t="shared" si="44"/>
        <v>0</v>
      </c>
    </row>
    <row r="248" spans="1:9" ht="12.75">
      <c r="A248" s="19">
        <f t="shared" si="36"/>
        <v>24.60000000000008</v>
      </c>
      <c r="B248" s="19">
        <f t="shared" si="37"/>
        <v>42.44329615003198</v>
      </c>
      <c r="C248" s="19">
        <f t="shared" si="38"/>
        <v>-203.59048913367803</v>
      </c>
      <c r="D248" s="13">
        <f t="shared" si="39"/>
        <v>-1.365266255447043</v>
      </c>
      <c r="E248" s="13">
        <f t="shared" si="40"/>
        <v>207.96759520119858</v>
      </c>
      <c r="F248" s="19">
        <f t="shared" si="41"/>
        <v>1044.1050852907822</v>
      </c>
      <c r="G248" s="19">
        <f t="shared" si="42"/>
        <v>-1970.2260326884807</v>
      </c>
      <c r="H248" s="14">
        <f t="shared" si="43"/>
        <v>360.7680172752724</v>
      </c>
      <c r="I248" s="14">
        <f t="shared" si="44"/>
        <v>0</v>
      </c>
    </row>
    <row r="249" spans="1:9" ht="12.75">
      <c r="A249" s="19">
        <f t="shared" si="36"/>
        <v>24.70000000000008</v>
      </c>
      <c r="B249" s="19">
        <f t="shared" si="37"/>
        <v>42.44329615003198</v>
      </c>
      <c r="C249" s="19">
        <f t="shared" si="38"/>
        <v>-204.59048913367803</v>
      </c>
      <c r="D249" s="13">
        <f t="shared" si="39"/>
        <v>-1.3662429934710527</v>
      </c>
      <c r="E249" s="13">
        <f t="shared" si="40"/>
        <v>208.94664781239481</v>
      </c>
      <c r="F249" s="19">
        <f t="shared" si="41"/>
        <v>1048.3494149057854</v>
      </c>
      <c r="G249" s="19">
        <f t="shared" si="42"/>
        <v>-1990.5850816018485</v>
      </c>
      <c r="H249" s="14">
        <f t="shared" si="43"/>
        <v>360.7680172752724</v>
      </c>
      <c r="I249" s="14">
        <f t="shared" si="44"/>
        <v>0</v>
      </c>
    </row>
    <row r="250" spans="1:9" ht="12.75">
      <c r="A250" s="19">
        <f t="shared" si="36"/>
        <v>24.800000000000082</v>
      </c>
      <c r="B250" s="19">
        <f t="shared" si="37"/>
        <v>42.44329615003198</v>
      </c>
      <c r="C250" s="19">
        <f t="shared" si="38"/>
        <v>-205.59048913367803</v>
      </c>
      <c r="D250" s="13">
        <f t="shared" si="39"/>
        <v>-1.3672106199498455</v>
      </c>
      <c r="E250" s="13">
        <f t="shared" si="40"/>
        <v>209.92589790281784</v>
      </c>
      <c r="F250" s="19">
        <f t="shared" si="41"/>
        <v>1052.5937445207885</v>
      </c>
      <c r="G250" s="19">
        <f t="shared" si="42"/>
        <v>-2011.0441305152162</v>
      </c>
      <c r="H250" s="14">
        <f t="shared" si="43"/>
        <v>360.7680172752724</v>
      </c>
      <c r="I250" s="14">
        <f t="shared" si="44"/>
        <v>0</v>
      </c>
    </row>
    <row r="251" spans="1:9" ht="12.75">
      <c r="A251" s="19">
        <f t="shared" si="36"/>
        <v>24.900000000000084</v>
      </c>
      <c r="B251" s="19">
        <f t="shared" si="37"/>
        <v>42.44329615003198</v>
      </c>
      <c r="C251" s="19">
        <f t="shared" si="38"/>
        <v>-206.59048913367803</v>
      </c>
      <c r="D251" s="13">
        <f t="shared" si="39"/>
        <v>-1.3681692600008075</v>
      </c>
      <c r="E251" s="13">
        <f t="shared" si="40"/>
        <v>210.905342721733</v>
      </c>
      <c r="F251" s="19">
        <f t="shared" si="41"/>
        <v>1056.8380741357917</v>
      </c>
      <c r="G251" s="19">
        <f t="shared" si="42"/>
        <v>-2031.603179428584</v>
      </c>
      <c r="H251" s="14">
        <f t="shared" si="43"/>
        <v>360.7680172752724</v>
      </c>
      <c r="I251" s="14">
        <f t="shared" si="44"/>
        <v>0</v>
      </c>
    </row>
    <row r="252" spans="1:9" ht="12.75">
      <c r="A252" s="19">
        <f t="shared" si="36"/>
        <v>25.000000000000085</v>
      </c>
      <c r="B252" s="19">
        <f t="shared" si="37"/>
        <v>42.44329615003198</v>
      </c>
      <c r="C252" s="19">
        <f t="shared" si="38"/>
        <v>-207.59048913367803</v>
      </c>
      <c r="D252" s="13">
        <f t="shared" si="39"/>
        <v>-1.369119036494196</v>
      </c>
      <c r="E252" s="13">
        <f t="shared" si="40"/>
        <v>211.88497956872502</v>
      </c>
      <c r="F252" s="19">
        <f t="shared" si="41"/>
        <v>1061.0824037507948</v>
      </c>
      <c r="G252" s="19">
        <f t="shared" si="42"/>
        <v>-2052.262228341952</v>
      </c>
      <c r="H252" s="14">
        <f t="shared" si="43"/>
        <v>360.7680172752724</v>
      </c>
      <c r="I252" s="14">
        <f t="shared" si="44"/>
        <v>0</v>
      </c>
    </row>
    <row r="253" spans="1:9" ht="12.75">
      <c r="A253" s="19">
        <f t="shared" si="36"/>
        <v>25.100000000000087</v>
      </c>
      <c r="B253" s="19">
        <f t="shared" si="37"/>
        <v>42.44329615003198</v>
      </c>
      <c r="C253" s="19">
        <f t="shared" si="38"/>
        <v>-208.59048913367803</v>
      </c>
      <c r="D253" s="13">
        <f t="shared" si="39"/>
        <v>-1.370060070102591</v>
      </c>
      <c r="E253" s="13">
        <f t="shared" si="40"/>
        <v>212.8648057925649</v>
      </c>
      <c r="F253" s="19">
        <f t="shared" si="41"/>
        <v>1065.326733365798</v>
      </c>
      <c r="G253" s="19">
        <f t="shared" si="42"/>
        <v>-2073.0212772553195</v>
      </c>
      <c r="H253" s="14">
        <f t="shared" si="43"/>
        <v>360.7680172752724</v>
      </c>
      <c r="I253" s="14">
        <f t="shared" si="44"/>
        <v>0</v>
      </c>
    </row>
    <row r="254" spans="1:9" ht="12.75">
      <c r="A254" s="19">
        <f t="shared" si="36"/>
        <v>25.200000000000088</v>
      </c>
      <c r="B254" s="19">
        <f t="shared" si="37"/>
        <v>42.44329615003198</v>
      </c>
      <c r="C254" s="19">
        <f t="shared" si="38"/>
        <v>-209.59048913367803</v>
      </c>
      <c r="D254" s="13">
        <f t="shared" si="39"/>
        <v>-1.3709924793490689</v>
      </c>
      <c r="E254" s="13">
        <f t="shared" si="40"/>
        <v>213.84481879010707</v>
      </c>
      <c r="F254" s="19">
        <f t="shared" si="41"/>
        <v>1069.5710629808011</v>
      </c>
      <c r="G254" s="19">
        <f t="shared" si="42"/>
        <v>-2093.880326168687</v>
      </c>
      <c r="H254" s="14">
        <f t="shared" si="43"/>
        <v>360.7680172752724</v>
      </c>
      <c r="I254" s="14">
        <f t="shared" si="44"/>
        <v>0</v>
      </c>
    </row>
    <row r="255" spans="1:9" ht="12.75">
      <c r="A255" s="19">
        <f t="shared" si="36"/>
        <v>25.30000000000009</v>
      </c>
      <c r="B255" s="19">
        <f t="shared" si="37"/>
        <v>42.44329615003198</v>
      </c>
      <c r="C255" s="19">
        <f t="shared" si="38"/>
        <v>-210.59048913367803</v>
      </c>
      <c r="D255" s="13">
        <f t="shared" si="39"/>
        <v>-1.371916380654136</v>
      </c>
      <c r="E255" s="13">
        <f t="shared" si="40"/>
        <v>214.82501600521547</v>
      </c>
      <c r="F255" s="19">
        <f t="shared" si="41"/>
        <v>1073.8153925958043</v>
      </c>
      <c r="G255" s="19">
        <f t="shared" si="42"/>
        <v>-2114.839375082055</v>
      </c>
      <c r="H255" s="14">
        <f t="shared" si="43"/>
        <v>360.7680172752724</v>
      </c>
      <c r="I255" s="14">
        <f t="shared" si="44"/>
        <v>0</v>
      </c>
    </row>
    <row r="256" spans="1:9" ht="12.75">
      <c r="A256" s="19">
        <f t="shared" si="36"/>
        <v>25.40000000000009</v>
      </c>
      <c r="B256" s="19">
        <f t="shared" si="37"/>
        <v>42.44329615003198</v>
      </c>
      <c r="C256" s="19">
        <f t="shared" si="38"/>
        <v>-211.59048913367803</v>
      </c>
      <c r="D256" s="13">
        <f t="shared" si="39"/>
        <v>-1.3728318883814556</v>
      </c>
      <c r="E256" s="13">
        <f t="shared" si="40"/>
        <v>215.80539492771825</v>
      </c>
      <c r="F256" s="19">
        <f t="shared" si="41"/>
        <v>1078.0597222108074</v>
      </c>
      <c r="G256" s="19">
        <f t="shared" si="42"/>
        <v>-2135.898423995423</v>
      </c>
      <c r="H256" s="14">
        <f t="shared" si="43"/>
        <v>360.7680172752724</v>
      </c>
      <c r="I256" s="14">
        <f t="shared" si="44"/>
        <v>0</v>
      </c>
    </row>
    <row r="257" spans="1:9" ht="12.75">
      <c r="A257" s="19">
        <f t="shared" si="36"/>
        <v>25.500000000000092</v>
      </c>
      <c r="B257" s="19">
        <f t="shared" si="37"/>
        <v>42.44329615003198</v>
      </c>
      <c r="C257" s="19">
        <f t="shared" si="38"/>
        <v>-212.59048913367803</v>
      </c>
      <c r="D257" s="13">
        <f t="shared" si="39"/>
        <v>-1.3737391148824076</v>
      </c>
      <c r="E257" s="13">
        <f t="shared" si="40"/>
        <v>216.78595309238975</v>
      </c>
      <c r="F257" s="19">
        <f t="shared" si="41"/>
        <v>1082.3040518258106</v>
      </c>
      <c r="G257" s="19">
        <f t="shared" si="42"/>
        <v>-2157.0574729087907</v>
      </c>
      <c r="H257" s="14">
        <f t="shared" si="43"/>
        <v>360.7680172752724</v>
      </c>
      <c r="I257" s="14">
        <f t="shared" si="44"/>
        <v>0</v>
      </c>
    </row>
    <row r="258" spans="1:9" ht="12.75">
      <c r="A258" s="19">
        <f t="shared" si="36"/>
        <v>25.600000000000094</v>
      </c>
      <c r="B258" s="19">
        <f t="shared" si="37"/>
        <v>42.44329615003198</v>
      </c>
      <c r="C258" s="19">
        <f t="shared" si="38"/>
        <v>-213.59048913367803</v>
      </c>
      <c r="D258" s="13">
        <f t="shared" si="39"/>
        <v>-1.3746381705395117</v>
      </c>
      <c r="E258" s="13">
        <f t="shared" si="40"/>
        <v>217.76668807795915</v>
      </c>
      <c r="F258" s="19">
        <f t="shared" si="41"/>
        <v>1086.5483814408137</v>
      </c>
      <c r="G258" s="19">
        <f t="shared" si="42"/>
        <v>-2178.3165218221584</v>
      </c>
      <c r="H258" s="14">
        <f t="shared" si="43"/>
        <v>360.7680172752724</v>
      </c>
      <c r="I258" s="14">
        <f t="shared" si="44"/>
        <v>0</v>
      </c>
    </row>
    <row r="259" spans="1:9" ht="12.75">
      <c r="A259" s="19">
        <f t="shared" si="36"/>
        <v>25.700000000000095</v>
      </c>
      <c r="B259" s="19">
        <f t="shared" si="37"/>
        <v>42.44329615003198</v>
      </c>
      <c r="C259" s="19">
        <f t="shared" si="38"/>
        <v>-214.59048913367803</v>
      </c>
      <c r="D259" s="13">
        <f t="shared" si="39"/>
        <v>-1.375529163808748</v>
      </c>
      <c r="E259" s="13">
        <f t="shared" si="40"/>
        <v>218.7475975061452</v>
      </c>
      <c r="F259" s="19">
        <f t="shared" si="41"/>
        <v>1090.7927110558169</v>
      </c>
      <c r="G259" s="19">
        <f t="shared" si="42"/>
        <v>-2199.675570735526</v>
      </c>
      <c r="H259" s="14">
        <f t="shared" si="43"/>
        <v>360.7680172752724</v>
      </c>
      <c r="I259" s="14">
        <f t="shared" si="44"/>
        <v>0</v>
      </c>
    </row>
    <row r="260" spans="1:9" ht="12.75">
      <c r="A260" s="19">
        <f t="shared" si="36"/>
        <v>25.800000000000097</v>
      </c>
      <c r="B260" s="19">
        <f t="shared" si="37"/>
        <v>42.44329615003198</v>
      </c>
      <c r="C260" s="19">
        <f t="shared" si="38"/>
        <v>-215.59048913367803</v>
      </c>
      <c r="D260" s="13">
        <f t="shared" si="39"/>
        <v>-1.3764122012608093</v>
      </c>
      <c r="E260" s="13">
        <f t="shared" si="40"/>
        <v>219.72867904071572</v>
      </c>
      <c r="F260" s="19">
        <f t="shared" si="41"/>
        <v>1095.03704067082</v>
      </c>
      <c r="G260" s="19">
        <f t="shared" si="42"/>
        <v>-2221.134619648894</v>
      </c>
      <c r="H260" s="14">
        <f t="shared" si="43"/>
        <v>360.7680172752724</v>
      </c>
      <c r="I260" s="14">
        <f t="shared" si="44"/>
        <v>0</v>
      </c>
    </row>
    <row r="261" spans="1:9" ht="12.75">
      <c r="A261" s="19">
        <f t="shared" si="36"/>
        <v>25.900000000000098</v>
      </c>
      <c r="B261" s="19">
        <f t="shared" si="37"/>
        <v>42.44329615003198</v>
      </c>
      <c r="C261" s="19">
        <f t="shared" si="38"/>
        <v>-216.59048913367803</v>
      </c>
      <c r="D261" s="13">
        <f t="shared" si="39"/>
        <v>-1.3772873876213125</v>
      </c>
      <c r="E261" s="13">
        <f t="shared" si="40"/>
        <v>220.70993038657147</v>
      </c>
      <c r="F261" s="19">
        <f t="shared" si="41"/>
        <v>1099.2813702858232</v>
      </c>
      <c r="G261" s="19">
        <f t="shared" si="42"/>
        <v>-2242.693668562262</v>
      </c>
      <c r="H261" s="14">
        <f t="shared" si="43"/>
        <v>360.7680172752724</v>
      </c>
      <c r="I261" s="14">
        <f t="shared" si="44"/>
        <v>0</v>
      </c>
    </row>
    <row r="262" spans="1:9" ht="12.75">
      <c r="A262" s="19">
        <f t="shared" si="36"/>
        <v>26.0000000000001</v>
      </c>
      <c r="B262" s="19">
        <f t="shared" si="37"/>
        <v>42.44329615003198</v>
      </c>
      <c r="C262" s="19">
        <f t="shared" si="38"/>
        <v>-217.59048913367803</v>
      </c>
      <c r="D262" s="13">
        <f t="shared" si="39"/>
        <v>-1.3781548258100014</v>
      </c>
      <c r="E262" s="13">
        <f t="shared" si="40"/>
        <v>221.69134928885381</v>
      </c>
      <c r="F262" s="19">
        <f t="shared" si="41"/>
        <v>1103.5256999008263</v>
      </c>
      <c r="G262" s="19">
        <f t="shared" si="42"/>
        <v>-2264.3527174756296</v>
      </c>
      <c r="H262" s="14">
        <f t="shared" si="43"/>
        <v>360.7680172752724</v>
      </c>
      <c r="I262" s="14">
        <f t="shared" si="44"/>
        <v>0</v>
      </c>
    </row>
    <row r="263" spans="1:9" ht="12.75">
      <c r="A263" s="19">
        <f t="shared" si="36"/>
        <v>26.1000000000001</v>
      </c>
      <c r="B263" s="19">
        <f t="shared" si="37"/>
        <v>42.44329615003198</v>
      </c>
      <c r="C263" s="19">
        <f t="shared" si="38"/>
        <v>-218.59048913367803</v>
      </c>
      <c r="D263" s="13">
        <f t="shared" si="39"/>
        <v>-1.3790146169789677</v>
      </c>
      <c r="E263" s="13">
        <f t="shared" si="40"/>
        <v>222.6729335320751</v>
      </c>
      <c r="F263" s="19">
        <f t="shared" si="41"/>
        <v>1107.7700295158295</v>
      </c>
      <c r="G263" s="19">
        <f t="shared" si="42"/>
        <v>-2286.1117663889972</v>
      </c>
      <c r="H263" s="14">
        <f t="shared" si="43"/>
        <v>360.7680172752724</v>
      </c>
      <c r="I263" s="14">
        <f t="shared" si="44"/>
        <v>0</v>
      </c>
    </row>
    <row r="264" spans="1:9" ht="12.75">
      <c r="A264" s="19">
        <f t="shared" si="36"/>
        <v>26.200000000000102</v>
      </c>
      <c r="B264" s="19">
        <f t="shared" si="37"/>
        <v>42.44329615003198</v>
      </c>
      <c r="C264" s="19">
        <f t="shared" si="38"/>
        <v>-219.59048913367803</v>
      </c>
      <c r="D264" s="13">
        <f t="shared" si="39"/>
        <v>-1.3798668605499216</v>
      </c>
      <c r="E264" s="13">
        <f t="shared" si="40"/>
        <v>223.6546809392714</v>
      </c>
      <c r="F264" s="19">
        <f t="shared" si="41"/>
        <v>1112.0143591308326</v>
      </c>
      <c r="G264" s="19">
        <f t="shared" si="42"/>
        <v>-2307.970815302365</v>
      </c>
      <c r="H264" s="14">
        <f t="shared" si="43"/>
        <v>360.7680172752724</v>
      </c>
      <c r="I264" s="14">
        <f t="shared" si="44"/>
        <v>0</v>
      </c>
    </row>
    <row r="265" spans="1:9" ht="12.75">
      <c r="A265" s="19">
        <f t="shared" si="36"/>
        <v>26.300000000000104</v>
      </c>
      <c r="B265" s="19">
        <f t="shared" si="37"/>
        <v>42.44329615003198</v>
      </c>
      <c r="C265" s="19">
        <f t="shared" si="38"/>
        <v>-220.59048913367803</v>
      </c>
      <c r="D265" s="13">
        <f t="shared" si="39"/>
        <v>-1.3807116542505362</v>
      </c>
      <c r="E265" s="13">
        <f t="shared" si="40"/>
        <v>224.63658937117668</v>
      </c>
      <c r="F265" s="19">
        <f t="shared" si="41"/>
        <v>1116.2586887458358</v>
      </c>
      <c r="G265" s="19">
        <f t="shared" si="42"/>
        <v>-2329.929864215733</v>
      </c>
      <c r="H265" s="14">
        <f t="shared" si="43"/>
        <v>360.7680172752724</v>
      </c>
      <c r="I265" s="14">
        <f t="shared" si="44"/>
        <v>0</v>
      </c>
    </row>
    <row r="266" spans="1:9" ht="12.75">
      <c r="A266" s="19">
        <f t="shared" si="36"/>
        <v>26.400000000000105</v>
      </c>
      <c r="B266" s="19">
        <f t="shared" si="37"/>
        <v>42.44329615003198</v>
      </c>
      <c r="C266" s="19">
        <f t="shared" si="38"/>
        <v>-221.59048913367803</v>
      </c>
      <c r="D266" s="13">
        <f t="shared" si="39"/>
        <v>-1.381549094149892</v>
      </c>
      <c r="E266" s="13">
        <f t="shared" si="40"/>
        <v>225.618656725418</v>
      </c>
      <c r="F266" s="19">
        <f t="shared" si="41"/>
        <v>1120.503018360839</v>
      </c>
      <c r="G266" s="19">
        <f t="shared" si="42"/>
        <v>-2351.9889131291006</v>
      </c>
      <c r="H266" s="14">
        <f t="shared" si="43"/>
        <v>360.7680172752724</v>
      </c>
      <c r="I266" s="14">
        <f t="shared" si="44"/>
        <v>0</v>
      </c>
    </row>
    <row r="267" spans="1:9" ht="12.75">
      <c r="A267" s="19">
        <f aca="true" t="shared" si="45" ref="A267:A330">A266+dt</f>
        <v>26.500000000000107</v>
      </c>
      <c r="B267" s="19">
        <f aca="true" t="shared" si="46" ref="B267:B330">B266-(kl*E266^p*COS(D266)+km*E266*SIN(D266))*(dt/m)</f>
        <v>42.44329615003198</v>
      </c>
      <c r="C267" s="19">
        <f aca="true" t="shared" si="47" ref="C267:C330">C266-g*dt-(kl*E266^p*SIN(D266)-km*E266*COS(D266))*(dt/m)</f>
        <v>-222.59048913367803</v>
      </c>
      <c r="D267" s="13">
        <f aca="true" t="shared" si="48" ref="D267:D330">ATAN(C267/B267)</f>
        <v>-1.382379274693049</v>
      </c>
      <c r="E267" s="13">
        <f aca="true" t="shared" si="49" ref="E267:E330">SQRT(B267^2+C267^2)</f>
        <v>226.60088093573103</v>
      </c>
      <c r="F267" s="19">
        <f aca="true" t="shared" si="50" ref="F267:F330">F266+B266*dt</f>
        <v>1124.747347975842</v>
      </c>
      <c r="G267" s="19">
        <f aca="true" t="shared" si="51" ref="G267:G330">G266+C266*dt</f>
        <v>-2374.1479620424684</v>
      </c>
      <c r="H267" s="14">
        <f aca="true" t="shared" si="52" ref="H267:H330">IF(G267&gt;0,F267,H266)</f>
        <v>360.7680172752724</v>
      </c>
      <c r="I267" s="14">
        <f aca="true" t="shared" si="53" ref="I267:I330">IF(G267&gt;0,G267,0)</f>
        <v>0</v>
      </c>
    </row>
    <row r="268" spans="1:9" ht="12.75">
      <c r="A268" s="19">
        <f t="shared" si="45"/>
        <v>26.600000000000108</v>
      </c>
      <c r="B268" s="19">
        <f t="shared" si="46"/>
        <v>42.44329615003198</v>
      </c>
      <c r="C268" s="19">
        <f t="shared" si="47"/>
        <v>-223.59048913367803</v>
      </c>
      <c r="D268" s="13">
        <f t="shared" si="48"/>
        <v>-1.3832022887347692</v>
      </c>
      <c r="E268" s="13">
        <f t="shared" si="49"/>
        <v>227.58325997119542</v>
      </c>
      <c r="F268" s="19">
        <f t="shared" si="50"/>
        <v>1128.9916775908453</v>
      </c>
      <c r="G268" s="19">
        <f t="shared" si="51"/>
        <v>-2396.407010955836</v>
      </c>
      <c r="H268" s="14">
        <f t="shared" si="52"/>
        <v>360.7680172752724</v>
      </c>
      <c r="I268" s="14">
        <f t="shared" si="53"/>
        <v>0</v>
      </c>
    </row>
    <row r="269" spans="1:9" ht="12.75">
      <c r="A269" s="19">
        <f t="shared" si="45"/>
        <v>26.70000000000011</v>
      </c>
      <c r="B269" s="19">
        <f t="shared" si="46"/>
        <v>42.44329615003198</v>
      </c>
      <c r="C269" s="19">
        <f t="shared" si="47"/>
        <v>-224.59048913367803</v>
      </c>
      <c r="D269" s="13">
        <f t="shared" si="48"/>
        <v>-1.384018227572415</v>
      </c>
      <c r="E269" s="13">
        <f t="shared" si="49"/>
        <v>228.56579183548897</v>
      </c>
      <c r="F269" s="19">
        <f t="shared" si="50"/>
        <v>1133.2360072058484</v>
      </c>
      <c r="G269" s="19">
        <f t="shared" si="51"/>
        <v>-2418.7660598692037</v>
      </c>
      <c r="H269" s="14">
        <f t="shared" si="52"/>
        <v>360.7680172752724</v>
      </c>
      <c r="I269" s="14">
        <f t="shared" si="53"/>
        <v>0</v>
      </c>
    </row>
    <row r="270" spans="1:9" ht="12.75">
      <c r="A270" s="19">
        <f t="shared" si="45"/>
        <v>26.80000000000011</v>
      </c>
      <c r="B270" s="19">
        <f t="shared" si="46"/>
        <v>42.44329615003198</v>
      </c>
      <c r="C270" s="19">
        <f t="shared" si="47"/>
        <v>-225.59048913367803</v>
      </c>
      <c r="D270" s="13">
        <f t="shared" si="48"/>
        <v>-1.3848271809780444</v>
      </c>
      <c r="E270" s="13">
        <f t="shared" si="49"/>
        <v>229.5484745661609</v>
      </c>
      <c r="F270" s="19">
        <f t="shared" si="50"/>
        <v>1137.4803368208516</v>
      </c>
      <c r="G270" s="19">
        <f t="shared" si="51"/>
        <v>-2441.2251087825716</v>
      </c>
      <c r="H270" s="14">
        <f t="shared" si="52"/>
        <v>360.7680172752724</v>
      </c>
      <c r="I270" s="14">
        <f t="shared" si="53"/>
        <v>0</v>
      </c>
    </row>
    <row r="271" spans="1:9" ht="12.75">
      <c r="A271" s="19">
        <f t="shared" si="45"/>
        <v>26.900000000000112</v>
      </c>
      <c r="B271" s="19">
        <f t="shared" si="46"/>
        <v>42.44329615003198</v>
      </c>
      <c r="C271" s="19">
        <f t="shared" si="47"/>
        <v>-226.59048913367803</v>
      </c>
      <c r="D271" s="13">
        <f t="shared" si="48"/>
        <v>-1.3856292372297259</v>
      </c>
      <c r="E271" s="13">
        <f t="shared" si="49"/>
        <v>230.531306233923</v>
      </c>
      <c r="F271" s="19">
        <f t="shared" si="50"/>
        <v>1141.7246664358547</v>
      </c>
      <c r="G271" s="19">
        <f t="shared" si="51"/>
        <v>-2463.7841576959395</v>
      </c>
      <c r="H271" s="14">
        <f t="shared" si="52"/>
        <v>360.7680172752724</v>
      </c>
      <c r="I271" s="14">
        <f t="shared" si="53"/>
        <v>0</v>
      </c>
    </row>
    <row r="272" spans="1:9" ht="12.75">
      <c r="A272" s="19">
        <f t="shared" si="45"/>
        <v>27.000000000000114</v>
      </c>
      <c r="B272" s="19">
        <f t="shared" si="46"/>
        <v>42.44329615003198</v>
      </c>
      <c r="C272" s="19">
        <f t="shared" si="47"/>
        <v>-227.59048913367803</v>
      </c>
      <c r="D272" s="13">
        <f t="shared" si="48"/>
        <v>-1.3864244831420987</v>
      </c>
      <c r="E272" s="13">
        <f t="shared" si="49"/>
        <v>231.51428494195804</v>
      </c>
      <c r="F272" s="19">
        <f t="shared" si="50"/>
        <v>1145.9689960508579</v>
      </c>
      <c r="G272" s="19">
        <f t="shared" si="51"/>
        <v>-2486.4432066093073</v>
      </c>
      <c r="H272" s="14">
        <f t="shared" si="52"/>
        <v>360.7680172752724</v>
      </c>
      <c r="I272" s="14">
        <f t="shared" si="53"/>
        <v>0</v>
      </c>
    </row>
    <row r="273" spans="1:9" ht="12.75">
      <c r="A273" s="19">
        <f t="shared" si="45"/>
        <v>27.100000000000115</v>
      </c>
      <c r="B273" s="19">
        <f t="shared" si="46"/>
        <v>42.44329615003198</v>
      </c>
      <c r="C273" s="19">
        <f t="shared" si="47"/>
        <v>-228.59048913367803</v>
      </c>
      <c r="D273" s="13">
        <f t="shared" si="48"/>
        <v>-1.3872130040961914</v>
      </c>
      <c r="E273" s="13">
        <f t="shared" si="49"/>
        <v>232.49740882524583</v>
      </c>
      <c r="F273" s="19">
        <f t="shared" si="50"/>
        <v>1150.213325665861</v>
      </c>
      <c r="G273" s="19">
        <f t="shared" si="51"/>
        <v>-2509.202255522675</v>
      </c>
      <c r="H273" s="14">
        <f t="shared" si="52"/>
        <v>360.7680172752724</v>
      </c>
      <c r="I273" s="14">
        <f t="shared" si="53"/>
        <v>0</v>
      </c>
    </row>
    <row r="274" spans="1:9" ht="12.75">
      <c r="A274" s="19">
        <f t="shared" si="45"/>
        <v>27.200000000000117</v>
      </c>
      <c r="B274" s="19">
        <f t="shared" si="46"/>
        <v>42.44329615003198</v>
      </c>
      <c r="C274" s="19">
        <f t="shared" si="47"/>
        <v>-229.59048913367803</v>
      </c>
      <c r="D274" s="13">
        <f t="shared" si="48"/>
        <v>-1.387994884068529</v>
      </c>
      <c r="E274" s="13">
        <f t="shared" si="49"/>
        <v>233.48067604990536</v>
      </c>
      <c r="F274" s="19">
        <f t="shared" si="50"/>
        <v>1154.4576552808642</v>
      </c>
      <c r="G274" s="19">
        <f t="shared" si="51"/>
        <v>-2532.0613044360425</v>
      </c>
      <c r="H274" s="14">
        <f t="shared" si="52"/>
        <v>360.7680172752724</v>
      </c>
      <c r="I274" s="14">
        <f t="shared" si="53"/>
        <v>0</v>
      </c>
    </row>
    <row r="275" spans="1:9" ht="12.75">
      <c r="A275" s="19">
        <f t="shared" si="45"/>
        <v>27.300000000000118</v>
      </c>
      <c r="B275" s="19">
        <f t="shared" si="46"/>
        <v>42.44329615003198</v>
      </c>
      <c r="C275" s="19">
        <f t="shared" si="47"/>
        <v>-230.59048913367803</v>
      </c>
      <c r="D275" s="13">
        <f t="shared" si="48"/>
        <v>-1.3887702056595386</v>
      </c>
      <c r="E275" s="13">
        <f t="shared" si="49"/>
        <v>234.46408481255335</v>
      </c>
      <c r="F275" s="19">
        <f t="shared" si="50"/>
        <v>1158.7019848958673</v>
      </c>
      <c r="G275" s="19">
        <f t="shared" si="51"/>
        <v>-2555.0203533494105</v>
      </c>
      <c r="H275" s="14">
        <f t="shared" si="52"/>
        <v>360.7680172752724</v>
      </c>
      <c r="I275" s="14">
        <f t="shared" si="53"/>
        <v>0</v>
      </c>
    </row>
    <row r="276" spans="1:9" ht="12.75">
      <c r="A276" s="19">
        <f t="shared" si="45"/>
        <v>27.40000000000012</v>
      </c>
      <c r="B276" s="19">
        <f t="shared" si="46"/>
        <v>42.44329615003198</v>
      </c>
      <c r="C276" s="19">
        <f t="shared" si="47"/>
        <v>-231.59048913367803</v>
      </c>
      <c r="D276" s="13">
        <f t="shared" si="48"/>
        <v>-1.3895390501212792</v>
      </c>
      <c r="E276" s="13">
        <f t="shared" si="49"/>
        <v>235.44763333967825</v>
      </c>
      <c r="F276" s="19">
        <f t="shared" si="50"/>
        <v>1162.9463145108705</v>
      </c>
      <c r="G276" s="19">
        <f t="shared" si="51"/>
        <v>-2578.0794022627783</v>
      </c>
      <c r="H276" s="14">
        <f t="shared" si="52"/>
        <v>360.7680172752724</v>
      </c>
      <c r="I276" s="14">
        <f t="shared" si="53"/>
        <v>0</v>
      </c>
    </row>
    <row r="277" spans="1:9" ht="12.75">
      <c r="A277" s="19">
        <f t="shared" si="45"/>
        <v>27.50000000000012</v>
      </c>
      <c r="B277" s="19">
        <f t="shared" si="46"/>
        <v>42.44329615003198</v>
      </c>
      <c r="C277" s="19">
        <f t="shared" si="47"/>
        <v>-232.59048913367803</v>
      </c>
      <c r="D277" s="13">
        <f t="shared" si="48"/>
        <v>-1.3903014973845145</v>
      </c>
      <c r="E277" s="13">
        <f t="shared" si="49"/>
        <v>236.4313198870296</v>
      </c>
      <c r="F277" s="19">
        <f t="shared" si="50"/>
        <v>1167.1906441258736</v>
      </c>
      <c r="G277" s="19">
        <f t="shared" si="51"/>
        <v>-2601.238451176146</v>
      </c>
      <c r="H277" s="14">
        <f t="shared" si="52"/>
        <v>360.7680172752724</v>
      </c>
      <c r="I277" s="14">
        <f t="shared" si="53"/>
        <v>0</v>
      </c>
    </row>
    <row r="278" spans="1:9" ht="12.75">
      <c r="A278" s="19">
        <f t="shared" si="45"/>
        <v>27.600000000000122</v>
      </c>
      <c r="B278" s="19">
        <f t="shared" si="46"/>
        <v>42.44329615003198</v>
      </c>
      <c r="C278" s="19">
        <f t="shared" si="47"/>
        <v>-233.59048913367803</v>
      </c>
      <c r="D278" s="13">
        <f t="shared" si="48"/>
        <v>-1.3910576260851395</v>
      </c>
      <c r="E278" s="13">
        <f t="shared" si="49"/>
        <v>237.41514273902217</v>
      </c>
      <c r="F278" s="19">
        <f t="shared" si="50"/>
        <v>1171.4349737408768</v>
      </c>
      <c r="G278" s="19">
        <f t="shared" si="51"/>
        <v>-2624.497500089514</v>
      </c>
      <c r="H278" s="14">
        <f t="shared" si="52"/>
        <v>360.7680172752724</v>
      </c>
      <c r="I278" s="14">
        <f t="shared" si="53"/>
        <v>0</v>
      </c>
    </row>
    <row r="279" spans="1:9" ht="12.75">
      <c r="A279" s="19">
        <f t="shared" si="45"/>
        <v>27.700000000000124</v>
      </c>
      <c r="B279" s="19">
        <f t="shared" si="46"/>
        <v>42.44329615003198</v>
      </c>
      <c r="C279" s="19">
        <f t="shared" si="47"/>
        <v>-234.59048913367803</v>
      </c>
      <c r="D279" s="13">
        <f t="shared" si="48"/>
        <v>-1.3918075135899879</v>
      </c>
      <c r="E279" s="13">
        <f t="shared" si="49"/>
        <v>238.39910020815438</v>
      </c>
      <c r="F279" s="19">
        <f t="shared" si="50"/>
        <v>1175.67930335588</v>
      </c>
      <c r="G279" s="19">
        <f t="shared" si="51"/>
        <v>-2647.8565490028814</v>
      </c>
      <c r="H279" s="14">
        <f t="shared" si="52"/>
        <v>360.7680172752724</v>
      </c>
      <c r="I279" s="14">
        <f t="shared" si="53"/>
        <v>0</v>
      </c>
    </row>
    <row r="280" spans="1:9" ht="12.75">
      <c r="A280" s="19">
        <f t="shared" si="45"/>
        <v>27.800000000000125</v>
      </c>
      <c r="B280" s="19">
        <f t="shared" si="46"/>
        <v>42.44329615003198</v>
      </c>
      <c r="C280" s="19">
        <f t="shared" si="47"/>
        <v>-235.59048913367803</v>
      </c>
      <c r="D280" s="13">
        <f t="shared" si="48"/>
        <v>-1.3925512360220296</v>
      </c>
      <c r="E280" s="13">
        <f t="shared" si="49"/>
        <v>239.38319063444072</v>
      </c>
      <c r="F280" s="19">
        <f t="shared" si="50"/>
        <v>1179.923632970883</v>
      </c>
      <c r="G280" s="19">
        <f t="shared" si="51"/>
        <v>-2671.3155979162493</v>
      </c>
      <c r="H280" s="14">
        <f t="shared" si="52"/>
        <v>360.7680172752724</v>
      </c>
      <c r="I280" s="14">
        <f t="shared" si="53"/>
        <v>0</v>
      </c>
    </row>
    <row r="281" spans="1:9" ht="12.75">
      <c r="A281" s="19">
        <f t="shared" si="45"/>
        <v>27.900000000000126</v>
      </c>
      <c r="B281" s="19">
        <f t="shared" si="46"/>
        <v>42.44329615003198</v>
      </c>
      <c r="C281" s="19">
        <f t="shared" si="47"/>
        <v>-236.59048913367803</v>
      </c>
      <c r="D281" s="13">
        <f t="shared" si="48"/>
        <v>-1.393288868284979</v>
      </c>
      <c r="E281" s="13">
        <f t="shared" si="49"/>
        <v>240.36741238485791</v>
      </c>
      <c r="F281" s="19">
        <f t="shared" si="50"/>
        <v>1184.1679625858862</v>
      </c>
      <c r="G281" s="19">
        <f t="shared" si="51"/>
        <v>-2694.874646829617</v>
      </c>
      <c r="H281" s="14">
        <f t="shared" si="52"/>
        <v>360.7680172752724</v>
      </c>
      <c r="I281" s="14">
        <f t="shared" si="53"/>
        <v>0</v>
      </c>
    </row>
    <row r="282" spans="1:9" ht="12.75">
      <c r="A282" s="19">
        <f t="shared" si="45"/>
        <v>28.000000000000128</v>
      </c>
      <c r="B282" s="19">
        <f t="shared" si="46"/>
        <v>42.44329615003198</v>
      </c>
      <c r="C282" s="19">
        <f t="shared" si="47"/>
        <v>-237.59048913367803</v>
      </c>
      <c r="D282" s="13">
        <f t="shared" si="48"/>
        <v>-1.3940204840873285</v>
      </c>
      <c r="E282" s="13">
        <f t="shared" si="49"/>
        <v>241.35176385280405</v>
      </c>
      <c r="F282" s="19">
        <f t="shared" si="50"/>
        <v>1188.4122922008894</v>
      </c>
      <c r="G282" s="19">
        <f t="shared" si="51"/>
        <v>-2718.533695742985</v>
      </c>
      <c r="H282" s="14">
        <f t="shared" si="52"/>
        <v>360.7680172752724</v>
      </c>
      <c r="I282" s="14">
        <f t="shared" si="53"/>
        <v>0</v>
      </c>
    </row>
    <row r="283" spans="1:9" ht="12.75">
      <c r="A283" s="19">
        <f t="shared" si="45"/>
        <v>28.10000000000013</v>
      </c>
      <c r="B283" s="19">
        <f t="shared" si="46"/>
        <v>42.44329615003198</v>
      </c>
      <c r="C283" s="19">
        <f t="shared" si="47"/>
        <v>-238.59048913367803</v>
      </c>
      <c r="D283" s="13">
        <f t="shared" si="48"/>
        <v>-1.3947461559658212</v>
      </c>
      <c r="E283" s="13">
        <f t="shared" si="49"/>
        <v>242.33624345757087</v>
      </c>
      <c r="F283" s="19">
        <f t="shared" si="50"/>
        <v>1192.6566218158925</v>
      </c>
      <c r="G283" s="19">
        <f t="shared" si="51"/>
        <v>-2742.2927446563526</v>
      </c>
      <c r="H283" s="14">
        <f t="shared" si="52"/>
        <v>360.7680172752724</v>
      </c>
      <c r="I283" s="14">
        <f t="shared" si="53"/>
        <v>0</v>
      </c>
    </row>
    <row r="284" spans="1:9" ht="12.75">
      <c r="A284" s="19">
        <f t="shared" si="45"/>
        <v>28.20000000000013</v>
      </c>
      <c r="B284" s="19">
        <f t="shared" si="46"/>
        <v>42.44329615003198</v>
      </c>
      <c r="C284" s="19">
        <f t="shared" si="47"/>
        <v>-239.59048913367803</v>
      </c>
      <c r="D284" s="13">
        <f t="shared" si="48"/>
        <v>-1.3954659553083812</v>
      </c>
      <c r="E284" s="13">
        <f t="shared" si="49"/>
        <v>243.32084964382813</v>
      </c>
      <c r="F284" s="19">
        <f t="shared" si="50"/>
        <v>1196.9009514308957</v>
      </c>
      <c r="G284" s="19">
        <f t="shared" si="51"/>
        <v>-2766.15179356972</v>
      </c>
      <c r="H284" s="14">
        <f t="shared" si="52"/>
        <v>360.7680172752724</v>
      </c>
      <c r="I284" s="14">
        <f t="shared" si="53"/>
        <v>0</v>
      </c>
    </row>
    <row r="285" spans="1:9" ht="12.75">
      <c r="A285" s="19">
        <f t="shared" si="45"/>
        <v>28.300000000000132</v>
      </c>
      <c r="B285" s="19">
        <f t="shared" si="46"/>
        <v>42.44329615003198</v>
      </c>
      <c r="C285" s="19">
        <f t="shared" si="47"/>
        <v>-240.59048913367803</v>
      </c>
      <c r="D285" s="13">
        <f t="shared" si="48"/>
        <v>-1.3961799523765133</v>
      </c>
      <c r="E285" s="13">
        <f t="shared" si="49"/>
        <v>244.30558088112062</v>
      </c>
      <c r="F285" s="19">
        <f t="shared" si="50"/>
        <v>1201.1452810458989</v>
      </c>
      <c r="G285" s="19">
        <f t="shared" si="51"/>
        <v>-2790.110842483088</v>
      </c>
      <c r="H285" s="14">
        <f t="shared" si="52"/>
        <v>360.7680172752724</v>
      </c>
      <c r="I285" s="14">
        <f t="shared" si="53"/>
        <v>0</v>
      </c>
    </row>
    <row r="286" spans="1:9" ht="12.75">
      <c r="A286" s="19">
        <f t="shared" si="45"/>
        <v>28.400000000000134</v>
      </c>
      <c r="B286" s="19">
        <f t="shared" si="46"/>
        <v>42.44329615003198</v>
      </c>
      <c r="C286" s="19">
        <f t="shared" si="47"/>
        <v>-241.59048913367803</v>
      </c>
      <c r="D286" s="13">
        <f t="shared" si="48"/>
        <v>-1.3968882163271852</v>
      </c>
      <c r="E286" s="13">
        <f t="shared" si="49"/>
        <v>245.29043566337666</v>
      </c>
      <c r="F286" s="19">
        <f t="shared" si="50"/>
        <v>1205.389610660902</v>
      </c>
      <c r="G286" s="19">
        <f t="shared" si="51"/>
        <v>-2814.169891396456</v>
      </c>
      <c r="H286" s="14">
        <f t="shared" si="52"/>
        <v>360.7680172752724</v>
      </c>
      <c r="I286" s="14">
        <f t="shared" si="53"/>
        <v>0</v>
      </c>
    </row>
    <row r="287" spans="1:9" ht="12.75">
      <c r="A287" s="19">
        <f t="shared" si="45"/>
        <v>28.500000000000135</v>
      </c>
      <c r="B287" s="19">
        <f t="shared" si="46"/>
        <v>42.44329615003198</v>
      </c>
      <c r="C287" s="19">
        <f t="shared" si="47"/>
        <v>-242.59048913367803</v>
      </c>
      <c r="D287" s="13">
        <f t="shared" si="48"/>
        <v>-1.39759081523421</v>
      </c>
      <c r="E287" s="13">
        <f t="shared" si="49"/>
        <v>246.27541250842822</v>
      </c>
      <c r="F287" s="19">
        <f t="shared" si="50"/>
        <v>1209.6339402759052</v>
      </c>
      <c r="G287" s="19">
        <f t="shared" si="51"/>
        <v>-2838.328940309824</v>
      </c>
      <c r="H287" s="14">
        <f t="shared" si="52"/>
        <v>360.7680172752724</v>
      </c>
      <c r="I287" s="14">
        <f t="shared" si="53"/>
        <v>0</v>
      </c>
    </row>
    <row r="288" spans="1:9" ht="12.75">
      <c r="A288" s="19">
        <f t="shared" si="45"/>
        <v>28.600000000000136</v>
      </c>
      <c r="B288" s="19">
        <f t="shared" si="46"/>
        <v>42.44329615003198</v>
      </c>
      <c r="C288" s="19">
        <f t="shared" si="47"/>
        <v>-243.59048913367803</v>
      </c>
      <c r="D288" s="13">
        <f t="shared" si="48"/>
        <v>-1.3982878161091388</v>
      </c>
      <c r="E288" s="13">
        <f t="shared" si="49"/>
        <v>247.2605099575422</v>
      </c>
      <c r="F288" s="19">
        <f t="shared" si="50"/>
        <v>1213.8782698909083</v>
      </c>
      <c r="G288" s="19">
        <f t="shared" si="51"/>
        <v>-2862.5879892231915</v>
      </c>
      <c r="H288" s="14">
        <f t="shared" si="52"/>
        <v>360.7680172752724</v>
      </c>
      <c r="I288" s="14">
        <f t="shared" si="53"/>
        <v>0</v>
      </c>
    </row>
    <row r="289" spans="1:9" ht="12.75">
      <c r="A289" s="19">
        <f t="shared" si="45"/>
        <v>28.700000000000138</v>
      </c>
      <c r="B289" s="19">
        <f t="shared" si="46"/>
        <v>42.44329615003198</v>
      </c>
      <c r="C289" s="19">
        <f t="shared" si="47"/>
        <v>-244.59048913367803</v>
      </c>
      <c r="D289" s="13">
        <f t="shared" si="48"/>
        <v>-1.3989792849216753</v>
      </c>
      <c r="E289" s="13">
        <f t="shared" si="49"/>
        <v>248.24572657496282</v>
      </c>
      <c r="F289" s="19">
        <f t="shared" si="50"/>
        <v>1218.1225995059115</v>
      </c>
      <c r="G289" s="19">
        <f t="shared" si="51"/>
        <v>-2886.947038136559</v>
      </c>
      <c r="H289" s="14">
        <f t="shared" si="52"/>
        <v>360.7680172752724</v>
      </c>
      <c r="I289" s="14">
        <f t="shared" si="53"/>
        <v>0</v>
      </c>
    </row>
    <row r="290" spans="1:9" ht="12.75">
      <c r="A290" s="19">
        <f t="shared" si="45"/>
        <v>28.80000000000014</v>
      </c>
      <c r="B290" s="19">
        <f t="shared" si="46"/>
        <v>42.44329615003198</v>
      </c>
      <c r="C290" s="19">
        <f t="shared" si="47"/>
        <v>-245.59048913367803</v>
      </c>
      <c r="D290" s="13">
        <f t="shared" si="48"/>
        <v>-1.3996652866196297</v>
      </c>
      <c r="E290" s="13">
        <f t="shared" si="49"/>
        <v>249.23106094746407</v>
      </c>
      <c r="F290" s="19">
        <f t="shared" si="50"/>
        <v>1222.3669291209146</v>
      </c>
      <c r="G290" s="19">
        <f t="shared" si="51"/>
        <v>-2911.406087049927</v>
      </c>
      <c r="H290" s="14">
        <f t="shared" si="52"/>
        <v>360.7680172752724</v>
      </c>
      <c r="I290" s="14">
        <f t="shared" si="53"/>
        <v>0</v>
      </c>
    </row>
    <row r="291" spans="1:9" ht="12.75">
      <c r="A291" s="19">
        <f t="shared" si="45"/>
        <v>28.90000000000014</v>
      </c>
      <c r="B291" s="19">
        <f t="shared" si="46"/>
        <v>42.44329615003198</v>
      </c>
      <c r="C291" s="19">
        <f t="shared" si="47"/>
        <v>-246.59048913367803</v>
      </c>
      <c r="D291" s="13">
        <f t="shared" si="48"/>
        <v>-1.4003458851484185</v>
      </c>
      <c r="E291" s="13">
        <f t="shared" si="49"/>
        <v>250.21651168391327</v>
      </c>
      <c r="F291" s="19">
        <f t="shared" si="50"/>
        <v>1226.6112587359178</v>
      </c>
      <c r="G291" s="19">
        <f t="shared" si="51"/>
        <v>-2935.965135963295</v>
      </c>
      <c r="H291" s="14">
        <f t="shared" si="52"/>
        <v>360.7680172752724</v>
      </c>
      <c r="I291" s="14">
        <f t="shared" si="53"/>
        <v>0</v>
      </c>
    </row>
    <row r="292" spans="1:9" ht="12.75">
      <c r="A292" s="19">
        <f t="shared" si="45"/>
        <v>29.000000000000142</v>
      </c>
      <c r="B292" s="19">
        <f t="shared" si="46"/>
        <v>42.44329615003198</v>
      </c>
      <c r="C292" s="19">
        <f t="shared" si="47"/>
        <v>-247.59048913367803</v>
      </c>
      <c r="D292" s="13">
        <f t="shared" si="48"/>
        <v>-1.4010211434701263</v>
      </c>
      <c r="E292" s="13">
        <f t="shared" si="49"/>
        <v>251.20207741484396</v>
      </c>
      <c r="F292" s="19">
        <f t="shared" si="50"/>
        <v>1230.855588350921</v>
      </c>
      <c r="G292" s="19">
        <f t="shared" si="51"/>
        <v>-2960.6241848766626</v>
      </c>
      <c r="H292" s="14">
        <f t="shared" si="52"/>
        <v>360.7680172752724</v>
      </c>
      <c r="I292" s="14">
        <f t="shared" si="53"/>
        <v>0</v>
      </c>
    </row>
    <row r="293" spans="1:9" ht="12.75">
      <c r="A293" s="19">
        <f t="shared" si="45"/>
        <v>29.100000000000144</v>
      </c>
      <c r="B293" s="19">
        <f t="shared" si="46"/>
        <v>42.44329615003198</v>
      </c>
      <c r="C293" s="19">
        <f t="shared" si="47"/>
        <v>-248.59048913367803</v>
      </c>
      <c r="D293" s="13">
        <f t="shared" si="48"/>
        <v>-1.4016911235821372</v>
      </c>
      <c r="E293" s="13">
        <f t="shared" si="49"/>
        <v>252.187756792039</v>
      </c>
      <c r="F293" s="19">
        <f t="shared" si="50"/>
        <v>1235.099917965924</v>
      </c>
      <c r="G293" s="19">
        <f t="shared" si="51"/>
        <v>-2985.3832337900303</v>
      </c>
      <c r="H293" s="14">
        <f t="shared" si="52"/>
        <v>360.7680172752724</v>
      </c>
      <c r="I293" s="14">
        <f t="shared" si="53"/>
        <v>0</v>
      </c>
    </row>
    <row r="294" spans="1:9" ht="12.75">
      <c r="A294" s="19">
        <f t="shared" si="45"/>
        <v>29.200000000000145</v>
      </c>
      <c r="B294" s="19">
        <f t="shared" si="46"/>
        <v>42.44329615003198</v>
      </c>
      <c r="C294" s="19">
        <f t="shared" si="47"/>
        <v>-249.59048913367803</v>
      </c>
      <c r="D294" s="13">
        <f t="shared" si="48"/>
        <v>-1.4023558865353503</v>
      </c>
      <c r="E294" s="13">
        <f t="shared" si="49"/>
        <v>253.173548488123</v>
      </c>
      <c r="F294" s="19">
        <f t="shared" si="50"/>
        <v>1239.3442475809272</v>
      </c>
      <c r="G294" s="19">
        <f t="shared" si="51"/>
        <v>-3010.242282703398</v>
      </c>
      <c r="H294" s="14">
        <f t="shared" si="52"/>
        <v>360.7680172752724</v>
      </c>
      <c r="I294" s="14">
        <f t="shared" si="53"/>
        <v>0</v>
      </c>
    </row>
    <row r="295" spans="1:9" ht="12.75">
      <c r="A295" s="19">
        <f t="shared" si="45"/>
        <v>29.300000000000146</v>
      </c>
      <c r="B295" s="19">
        <f t="shared" si="46"/>
        <v>42.44329615003198</v>
      </c>
      <c r="C295" s="19">
        <f t="shared" si="47"/>
        <v>-250.59048913367803</v>
      </c>
      <c r="D295" s="13">
        <f t="shared" si="48"/>
        <v>-1.4030154924519882</v>
      </c>
      <c r="E295" s="13">
        <f t="shared" si="49"/>
        <v>254.15945119616413</v>
      </c>
      <c r="F295" s="19">
        <f t="shared" si="50"/>
        <v>1243.5885771959304</v>
      </c>
      <c r="G295" s="19">
        <f t="shared" si="51"/>
        <v>-3035.201331616766</v>
      </c>
      <c r="H295" s="14">
        <f t="shared" si="52"/>
        <v>360.7680172752724</v>
      </c>
      <c r="I295" s="14">
        <f t="shared" si="53"/>
        <v>0</v>
      </c>
    </row>
    <row r="296" spans="1:9" ht="12.75">
      <c r="A296" s="19">
        <f t="shared" si="45"/>
        <v>29.400000000000148</v>
      </c>
      <c r="B296" s="19">
        <f t="shared" si="46"/>
        <v>42.44329615003198</v>
      </c>
      <c r="C296" s="19">
        <f t="shared" si="47"/>
        <v>-251.59048913367803</v>
      </c>
      <c r="D296" s="13">
        <f t="shared" si="48"/>
        <v>-1.4036700005430087</v>
      </c>
      <c r="E296" s="13">
        <f t="shared" si="49"/>
        <v>255.1454636292848</v>
      </c>
      <c r="F296" s="19">
        <f t="shared" si="50"/>
        <v>1247.8329068109335</v>
      </c>
      <c r="G296" s="19">
        <f t="shared" si="51"/>
        <v>-3060.2603805301337</v>
      </c>
      <c r="H296" s="14">
        <f t="shared" si="52"/>
        <v>360.7680172752724</v>
      </c>
      <c r="I296" s="14">
        <f t="shared" si="53"/>
        <v>0</v>
      </c>
    </row>
    <row r="297" spans="1:9" ht="12.75">
      <c r="A297" s="19">
        <f t="shared" si="45"/>
        <v>29.50000000000015</v>
      </c>
      <c r="B297" s="19">
        <f t="shared" si="46"/>
        <v>42.44329615003198</v>
      </c>
      <c r="C297" s="19">
        <f t="shared" si="47"/>
        <v>-252.59048913367803</v>
      </c>
      <c r="D297" s="13">
        <f t="shared" si="48"/>
        <v>-1.4043194691251306</v>
      </c>
      <c r="E297" s="13">
        <f t="shared" si="49"/>
        <v>256.13158452028136</v>
      </c>
      <c r="F297" s="19">
        <f t="shared" si="50"/>
        <v>1252.0772364259367</v>
      </c>
      <c r="G297" s="19">
        <f t="shared" si="51"/>
        <v>-3085.4194294435015</v>
      </c>
      <c r="H297" s="14">
        <f t="shared" si="52"/>
        <v>360.7680172752724</v>
      </c>
      <c r="I297" s="14">
        <f t="shared" si="53"/>
        <v>0</v>
      </c>
    </row>
    <row r="298" spans="1:9" ht="12.75">
      <c r="A298" s="19">
        <f t="shared" si="45"/>
        <v>29.60000000000015</v>
      </c>
      <c r="B298" s="19">
        <f t="shared" si="46"/>
        <v>42.44329615003198</v>
      </c>
      <c r="C298" s="19">
        <f t="shared" si="47"/>
        <v>-253.59048913367803</v>
      </c>
      <c r="D298" s="13">
        <f t="shared" si="48"/>
        <v>-1.4049639556374838</v>
      </c>
      <c r="E298" s="13">
        <f t="shared" si="49"/>
        <v>257.11781262125226</v>
      </c>
      <c r="F298" s="19">
        <f t="shared" si="50"/>
        <v>1256.3215660409398</v>
      </c>
      <c r="G298" s="19">
        <f t="shared" si="51"/>
        <v>-3110.678478356869</v>
      </c>
      <c r="H298" s="14">
        <f t="shared" si="52"/>
        <v>360.7680172752724</v>
      </c>
      <c r="I298" s="14">
        <f t="shared" si="53"/>
        <v>0</v>
      </c>
    </row>
    <row r="299" spans="1:9" ht="12.75">
      <c r="A299" s="19">
        <f t="shared" si="45"/>
        <v>29.700000000000152</v>
      </c>
      <c r="B299" s="19">
        <f t="shared" si="46"/>
        <v>42.44329615003198</v>
      </c>
      <c r="C299" s="19">
        <f t="shared" si="47"/>
        <v>-254.59048913367803</v>
      </c>
      <c r="D299" s="13">
        <f t="shared" si="48"/>
        <v>-1.405603516657891</v>
      </c>
      <c r="E299" s="13">
        <f t="shared" si="49"/>
        <v>258.1041467032344</v>
      </c>
      <c r="F299" s="19">
        <f t="shared" si="50"/>
        <v>1260.565895655943</v>
      </c>
      <c r="G299" s="19">
        <f t="shared" si="51"/>
        <v>-3136.0375272702368</v>
      </c>
      <c r="H299" s="14">
        <f t="shared" si="52"/>
        <v>360.7680172752724</v>
      </c>
      <c r="I299" s="14">
        <f t="shared" si="53"/>
        <v>0</v>
      </c>
    </row>
    <row r="300" spans="1:9" ht="12.75">
      <c r="A300" s="19">
        <f t="shared" si="45"/>
        <v>29.800000000000153</v>
      </c>
      <c r="B300" s="19">
        <f t="shared" si="46"/>
        <v>42.44329615003198</v>
      </c>
      <c r="C300" s="19">
        <f t="shared" si="47"/>
        <v>-255.59048913367803</v>
      </c>
      <c r="D300" s="13">
        <f t="shared" si="48"/>
        <v>-1.4062382079187956</v>
      </c>
      <c r="E300" s="13">
        <f t="shared" si="49"/>
        <v>259.09058555584784</v>
      </c>
      <c r="F300" s="19">
        <f t="shared" si="50"/>
        <v>1264.8102252709461</v>
      </c>
      <c r="G300" s="19">
        <f t="shared" si="51"/>
        <v>-3161.4965761836047</v>
      </c>
      <c r="H300" s="14">
        <f t="shared" si="52"/>
        <v>360.7680172752724</v>
      </c>
      <c r="I300" s="14">
        <f t="shared" si="53"/>
        <v>0</v>
      </c>
    </row>
    <row r="301" spans="1:9" ht="12.75">
      <c r="A301" s="19">
        <f t="shared" si="45"/>
        <v>29.900000000000155</v>
      </c>
      <c r="B301" s="19">
        <f t="shared" si="46"/>
        <v>42.44329615003198</v>
      </c>
      <c r="C301" s="19">
        <f t="shared" si="47"/>
        <v>-256.59048913367803</v>
      </c>
      <c r="D301" s="13">
        <f t="shared" si="48"/>
        <v>-1.4068680843228358</v>
      </c>
      <c r="E301" s="13">
        <f t="shared" si="49"/>
        <v>260.07712798694826</v>
      </c>
      <c r="F301" s="19">
        <f t="shared" si="50"/>
        <v>1269.0545548859493</v>
      </c>
      <c r="G301" s="19">
        <f t="shared" si="51"/>
        <v>-3187.0556250969726</v>
      </c>
      <c r="H301" s="14">
        <f t="shared" si="52"/>
        <v>360.7680172752724</v>
      </c>
      <c r="I301" s="14">
        <f t="shared" si="53"/>
        <v>0</v>
      </c>
    </row>
    <row r="302" spans="1:9" ht="12.75">
      <c r="A302" s="19">
        <f t="shared" si="45"/>
        <v>30.000000000000156</v>
      </c>
      <c r="B302" s="19">
        <f t="shared" si="46"/>
        <v>42.44329615003198</v>
      </c>
      <c r="C302" s="19">
        <f t="shared" si="47"/>
        <v>-257.59048913367803</v>
      </c>
      <c r="D302" s="13">
        <f t="shared" si="48"/>
        <v>-1.407493199958084</v>
      </c>
      <c r="E302" s="13">
        <f t="shared" si="49"/>
        <v>261.06377282228726</v>
      </c>
      <c r="F302" s="19">
        <f t="shared" si="50"/>
        <v>1273.2988845009525</v>
      </c>
      <c r="G302" s="19">
        <f t="shared" si="51"/>
        <v>-3212.7146740103403</v>
      </c>
      <c r="H302" s="14">
        <f t="shared" si="52"/>
        <v>360.7680172752724</v>
      </c>
      <c r="I302" s="14">
        <f t="shared" si="53"/>
        <v>0</v>
      </c>
    </row>
    <row r="303" spans="1:9" ht="12.75">
      <c r="A303" s="19">
        <f t="shared" si="45"/>
        <v>30.100000000000158</v>
      </c>
      <c r="B303" s="19">
        <f t="shared" si="46"/>
        <v>42.44329615003198</v>
      </c>
      <c r="C303" s="19">
        <f t="shared" si="47"/>
        <v>-258.59048913367803</v>
      </c>
      <c r="D303" s="13">
        <f t="shared" si="48"/>
        <v>-1.408113608112952</v>
      </c>
      <c r="E303" s="13">
        <f t="shared" si="49"/>
        <v>262.0505189051801</v>
      </c>
      <c r="F303" s="19">
        <f t="shared" si="50"/>
        <v>1277.5432141159556</v>
      </c>
      <c r="G303" s="19">
        <f t="shared" si="51"/>
        <v>-3238.473722923708</v>
      </c>
      <c r="H303" s="14">
        <f t="shared" si="52"/>
        <v>360.7680172752724</v>
      </c>
      <c r="I303" s="14">
        <f t="shared" si="53"/>
        <v>0</v>
      </c>
    </row>
    <row r="304" spans="1:9" ht="12.75">
      <c r="A304" s="19">
        <f t="shared" si="45"/>
        <v>30.20000000000016</v>
      </c>
      <c r="B304" s="19">
        <f t="shared" si="46"/>
        <v>42.44329615003198</v>
      </c>
      <c r="C304" s="19">
        <f t="shared" si="47"/>
        <v>-259.59048913367803</v>
      </c>
      <c r="D304" s="13">
        <f t="shared" si="48"/>
        <v>-1.4087293612907752</v>
      </c>
      <c r="E304" s="13">
        <f t="shared" si="49"/>
        <v>263.0373650961808</v>
      </c>
      <c r="F304" s="19">
        <f t="shared" si="50"/>
        <v>1281.7875437309588</v>
      </c>
      <c r="G304" s="19">
        <f t="shared" si="51"/>
        <v>-3264.3327718370756</v>
      </c>
      <c r="H304" s="14">
        <f t="shared" si="52"/>
        <v>360.7680172752724</v>
      </c>
      <c r="I304" s="14">
        <f t="shared" si="53"/>
        <v>0</v>
      </c>
    </row>
    <row r="305" spans="1:9" ht="12.75">
      <c r="A305" s="19">
        <f t="shared" si="45"/>
        <v>30.30000000000016</v>
      </c>
      <c r="B305" s="19">
        <f t="shared" si="46"/>
        <v>42.44329615003198</v>
      </c>
      <c r="C305" s="19">
        <f t="shared" si="47"/>
        <v>-260.59048913367803</v>
      </c>
      <c r="D305" s="13">
        <f t="shared" si="48"/>
        <v>-1.4093405112240807</v>
      </c>
      <c r="E305" s="13">
        <f t="shared" si="49"/>
        <v>264.02431027276424</v>
      </c>
      <c r="F305" s="19">
        <f t="shared" si="50"/>
        <v>1286.031873345962</v>
      </c>
      <c r="G305" s="19">
        <f t="shared" si="51"/>
        <v>-3290.2918207504435</v>
      </c>
      <c r="H305" s="14">
        <f t="shared" si="52"/>
        <v>360.7680172752724</v>
      </c>
      <c r="I305" s="14">
        <f t="shared" si="53"/>
        <v>0</v>
      </c>
    </row>
    <row r="306" spans="1:9" ht="12.75">
      <c r="A306" s="19">
        <f t="shared" si="45"/>
        <v>30.400000000000162</v>
      </c>
      <c r="B306" s="19">
        <f t="shared" si="46"/>
        <v>42.44329615003198</v>
      </c>
      <c r="C306" s="19">
        <f t="shared" si="47"/>
        <v>-261.59048913367803</v>
      </c>
      <c r="D306" s="13">
        <f t="shared" si="48"/>
        <v>-1.4099471088885487</v>
      </c>
      <c r="E306" s="13">
        <f t="shared" si="49"/>
        <v>265.0113533290154</v>
      </c>
      <c r="F306" s="19">
        <f t="shared" si="50"/>
        <v>1290.276202960965</v>
      </c>
      <c r="G306" s="19">
        <f t="shared" si="51"/>
        <v>-3316.3508696638114</v>
      </c>
      <c r="H306" s="14">
        <f t="shared" si="52"/>
        <v>360.7680172752724</v>
      </c>
      <c r="I306" s="14">
        <f t="shared" si="53"/>
        <v>0</v>
      </c>
    </row>
    <row r="307" spans="1:9" ht="12.75">
      <c r="A307" s="19">
        <f t="shared" si="45"/>
        <v>30.500000000000163</v>
      </c>
      <c r="B307" s="19">
        <f t="shared" si="46"/>
        <v>42.44329615003198</v>
      </c>
      <c r="C307" s="19">
        <f t="shared" si="47"/>
        <v>-262.59048913367803</v>
      </c>
      <c r="D307" s="13">
        <f t="shared" si="48"/>
        <v>-1.4105492045166745</v>
      </c>
      <c r="E307" s="13">
        <f t="shared" si="49"/>
        <v>265.99849317532534</v>
      </c>
      <c r="F307" s="19">
        <f t="shared" si="50"/>
        <v>1294.5205325759682</v>
      </c>
      <c r="G307" s="19">
        <f t="shared" si="51"/>
        <v>-3342.509918577179</v>
      </c>
      <c r="H307" s="14">
        <f t="shared" si="52"/>
        <v>360.7680172752724</v>
      </c>
      <c r="I307" s="14">
        <f t="shared" si="53"/>
        <v>0</v>
      </c>
    </row>
    <row r="308" spans="1:9" ht="12.75">
      <c r="A308" s="19">
        <f t="shared" si="45"/>
        <v>30.600000000000165</v>
      </c>
      <c r="B308" s="19">
        <f t="shared" si="46"/>
        <v>42.44329615003198</v>
      </c>
      <c r="C308" s="19">
        <f t="shared" si="47"/>
        <v>-263.59048913367803</v>
      </c>
      <c r="D308" s="13">
        <f t="shared" si="48"/>
        <v>-1.4111468476111397</v>
      </c>
      <c r="E308" s="13">
        <f t="shared" si="49"/>
        <v>266.9857287380937</v>
      </c>
      <c r="F308" s="19">
        <f t="shared" si="50"/>
        <v>1298.7648621909714</v>
      </c>
      <c r="G308" s="19">
        <f t="shared" si="51"/>
        <v>-3368.768967490547</v>
      </c>
      <c r="H308" s="14">
        <f t="shared" si="52"/>
        <v>360.7680172752724</v>
      </c>
      <c r="I308" s="14">
        <f t="shared" si="53"/>
        <v>0</v>
      </c>
    </row>
    <row r="309" spans="1:9" ht="12.75">
      <c r="A309" s="19">
        <f t="shared" si="45"/>
        <v>30.700000000000166</v>
      </c>
      <c r="B309" s="19">
        <f t="shared" si="46"/>
        <v>42.44329615003198</v>
      </c>
      <c r="C309" s="19">
        <f t="shared" si="47"/>
        <v>-264.59048913367803</v>
      </c>
      <c r="D309" s="13">
        <f t="shared" si="48"/>
        <v>-1.4117400869578962</v>
      </c>
      <c r="E309" s="13">
        <f t="shared" si="49"/>
        <v>267.97305895943776</v>
      </c>
      <c r="F309" s="19">
        <f t="shared" si="50"/>
        <v>1303.0091918059745</v>
      </c>
      <c r="G309" s="19">
        <f t="shared" si="51"/>
        <v>-3395.1280164039144</v>
      </c>
      <c r="H309" s="14">
        <f t="shared" si="52"/>
        <v>360.7680172752724</v>
      </c>
      <c r="I309" s="14">
        <f t="shared" si="53"/>
        <v>0</v>
      </c>
    </row>
    <row r="310" spans="1:9" ht="12.75">
      <c r="A310" s="19">
        <f t="shared" si="45"/>
        <v>30.800000000000168</v>
      </c>
      <c r="B310" s="19">
        <f t="shared" si="46"/>
        <v>42.44329615003198</v>
      </c>
      <c r="C310" s="19">
        <f t="shared" si="47"/>
        <v>-265.59048913367803</v>
      </c>
      <c r="D310" s="13">
        <f t="shared" si="48"/>
        <v>-1.4123289706389743</v>
      </c>
      <c r="E310" s="13">
        <f t="shared" si="49"/>
        <v>268.9604827969077</v>
      </c>
      <c r="F310" s="19">
        <f t="shared" si="50"/>
        <v>1307.2535214209777</v>
      </c>
      <c r="G310" s="19">
        <f t="shared" si="51"/>
        <v>-3421.5870653172824</v>
      </c>
      <c r="H310" s="14">
        <f t="shared" si="52"/>
        <v>360.7680172752724</v>
      </c>
      <c r="I310" s="14">
        <f t="shared" si="53"/>
        <v>0</v>
      </c>
    </row>
    <row r="311" spans="1:9" ht="12.75">
      <c r="A311" s="19">
        <f t="shared" si="45"/>
        <v>30.90000000000017</v>
      </c>
      <c r="B311" s="19">
        <f t="shared" si="46"/>
        <v>42.44329615003198</v>
      </c>
      <c r="C311" s="19">
        <f t="shared" si="47"/>
        <v>-266.59048913367803</v>
      </c>
      <c r="D311" s="13">
        <f t="shared" si="48"/>
        <v>-1.4129135460450188</v>
      </c>
      <c r="E311" s="13">
        <f t="shared" si="49"/>
        <v>269.94799922320783</v>
      </c>
      <c r="F311" s="19">
        <f t="shared" si="50"/>
        <v>1311.4978510359808</v>
      </c>
      <c r="G311" s="19">
        <f t="shared" si="51"/>
        <v>-3448.1461142306503</v>
      </c>
      <c r="H311" s="14">
        <f t="shared" si="52"/>
        <v>360.7680172752724</v>
      </c>
      <c r="I311" s="14">
        <f t="shared" si="53"/>
        <v>0</v>
      </c>
    </row>
    <row r="312" spans="1:9" ht="12.75">
      <c r="A312" s="19">
        <f t="shared" si="45"/>
        <v>31.00000000000017</v>
      </c>
      <c r="B312" s="19">
        <f t="shared" si="46"/>
        <v>42.44329615003198</v>
      </c>
      <c r="C312" s="19">
        <f t="shared" si="47"/>
        <v>-267.59048913367803</v>
      </c>
      <c r="D312" s="13">
        <f t="shared" si="48"/>
        <v>-1.4134938598875613</v>
      </c>
      <c r="E312" s="13">
        <f t="shared" si="49"/>
        <v>270.9356072259244</v>
      </c>
      <c r="F312" s="19">
        <f t="shared" si="50"/>
        <v>1315.742180650984</v>
      </c>
      <c r="G312" s="19">
        <f t="shared" si="51"/>
        <v>-3474.805163144018</v>
      </c>
      <c r="H312" s="14">
        <f t="shared" si="52"/>
        <v>360.7680172752724</v>
      </c>
      <c r="I312" s="14">
        <f t="shared" si="53"/>
        <v>0</v>
      </c>
    </row>
    <row r="313" spans="1:9" ht="12.75">
      <c r="A313" s="19">
        <f t="shared" si="45"/>
        <v>31.100000000000172</v>
      </c>
      <c r="B313" s="19">
        <f t="shared" si="46"/>
        <v>42.44329615003198</v>
      </c>
      <c r="C313" s="19">
        <f t="shared" si="47"/>
        <v>-268.59048913367803</v>
      </c>
      <c r="D313" s="13">
        <f t="shared" si="48"/>
        <v>-1.4140699582110334</v>
      </c>
      <c r="E313" s="13">
        <f t="shared" si="49"/>
        <v>271.9233058072583</v>
      </c>
      <c r="F313" s="19">
        <f t="shared" si="50"/>
        <v>1319.9865102659871</v>
      </c>
      <c r="G313" s="19">
        <f t="shared" si="51"/>
        <v>-3501.5642120573857</v>
      </c>
      <c r="H313" s="14">
        <f t="shared" si="52"/>
        <v>360.7680172752724</v>
      </c>
      <c r="I313" s="14">
        <f t="shared" si="53"/>
        <v>0</v>
      </c>
    </row>
    <row r="314" spans="1:9" ht="12.75">
      <c r="A314" s="19">
        <f t="shared" si="45"/>
        <v>31.200000000000173</v>
      </c>
      <c r="B314" s="19">
        <f t="shared" si="46"/>
        <v>42.44329615003198</v>
      </c>
      <c r="C314" s="19">
        <f t="shared" si="47"/>
        <v>-269.59048913367803</v>
      </c>
      <c r="D314" s="13">
        <f t="shared" si="48"/>
        <v>-1.4146418864045298</v>
      </c>
      <c r="E314" s="13">
        <f t="shared" si="49"/>
        <v>272.9110939837644</v>
      </c>
      <c r="F314" s="19">
        <f t="shared" si="50"/>
        <v>1324.2308398809903</v>
      </c>
      <c r="G314" s="19">
        <f t="shared" si="51"/>
        <v>-3528.4232609707533</v>
      </c>
      <c r="H314" s="14">
        <f t="shared" si="52"/>
        <v>360.7680172752724</v>
      </c>
      <c r="I314" s="14">
        <f t="shared" si="53"/>
        <v>0</v>
      </c>
    </row>
    <row r="315" spans="1:9" ht="12.75">
      <c r="A315" s="19">
        <f t="shared" si="45"/>
        <v>31.300000000000175</v>
      </c>
      <c r="B315" s="19">
        <f t="shared" si="46"/>
        <v>42.44329615003198</v>
      </c>
      <c r="C315" s="19">
        <f t="shared" si="47"/>
        <v>-270.59048913367803</v>
      </c>
      <c r="D315" s="13">
        <f t="shared" si="48"/>
        <v>-1.4152096892133235</v>
      </c>
      <c r="E315" s="13">
        <f t="shared" si="49"/>
        <v>273.89897078609556</v>
      </c>
      <c r="F315" s="19">
        <f t="shared" si="50"/>
        <v>1328.4751694959934</v>
      </c>
      <c r="G315" s="19">
        <f t="shared" si="51"/>
        <v>-3555.3823098841212</v>
      </c>
      <c r="H315" s="14">
        <f t="shared" si="52"/>
        <v>360.7680172752724</v>
      </c>
      <c r="I315" s="14">
        <f t="shared" si="53"/>
        <v>0</v>
      </c>
    </row>
    <row r="316" spans="1:9" ht="12.75">
      <c r="A316" s="19">
        <f t="shared" si="45"/>
        <v>31.400000000000176</v>
      </c>
      <c r="B316" s="19">
        <f t="shared" si="46"/>
        <v>42.44329615003198</v>
      </c>
      <c r="C316" s="19">
        <f t="shared" si="47"/>
        <v>-271.59048913367803</v>
      </c>
      <c r="D316" s="13">
        <f t="shared" si="48"/>
        <v>-1.4157734107501427</v>
      </c>
      <c r="E316" s="13">
        <f t="shared" si="49"/>
        <v>274.8869352587529</v>
      </c>
      <c r="F316" s="19">
        <f t="shared" si="50"/>
        <v>1332.7194991109966</v>
      </c>
      <c r="G316" s="19">
        <f t="shared" si="51"/>
        <v>-3582.441358797489</v>
      </c>
      <c r="H316" s="14">
        <f t="shared" si="52"/>
        <v>360.7680172752724</v>
      </c>
      <c r="I316" s="14">
        <f t="shared" si="53"/>
        <v>0</v>
      </c>
    </row>
    <row r="317" spans="1:9" ht="12.75">
      <c r="A317" s="19">
        <f t="shared" si="45"/>
        <v>31.500000000000178</v>
      </c>
      <c r="B317" s="19">
        <f t="shared" si="46"/>
        <v>42.44329615003198</v>
      </c>
      <c r="C317" s="19">
        <f t="shared" si="47"/>
        <v>-272.59048913367803</v>
      </c>
      <c r="D317" s="13">
        <f t="shared" si="48"/>
        <v>-1.4163330945062145</v>
      </c>
      <c r="E317" s="13">
        <f t="shared" si="49"/>
        <v>275.87498645984044</v>
      </c>
      <c r="F317" s="19">
        <f t="shared" si="50"/>
        <v>1336.9638287259997</v>
      </c>
      <c r="G317" s="19">
        <f t="shared" si="51"/>
        <v>-3609.600407710857</v>
      </c>
      <c r="H317" s="14">
        <f t="shared" si="52"/>
        <v>360.7680172752724</v>
      </c>
      <c r="I317" s="14">
        <f t="shared" si="53"/>
        <v>0</v>
      </c>
    </row>
    <row r="318" spans="1:9" ht="12.75">
      <c r="A318" s="19">
        <f t="shared" si="45"/>
        <v>31.60000000000018</v>
      </c>
      <c r="B318" s="19">
        <f t="shared" si="46"/>
        <v>42.44329615003198</v>
      </c>
      <c r="C318" s="19">
        <f t="shared" si="47"/>
        <v>-273.59048913367803</v>
      </c>
      <c r="D318" s="13">
        <f t="shared" si="48"/>
        <v>-1.4168887833620767</v>
      </c>
      <c r="E318" s="13">
        <f t="shared" si="49"/>
        <v>276.8631234608259</v>
      </c>
      <c r="F318" s="19">
        <f t="shared" si="50"/>
        <v>1341.208158341003</v>
      </c>
      <c r="G318" s="19">
        <f t="shared" si="51"/>
        <v>-3636.8594566242245</v>
      </c>
      <c r="H318" s="14">
        <f t="shared" si="52"/>
        <v>360.7680172752724</v>
      </c>
      <c r="I318" s="14">
        <f t="shared" si="53"/>
        <v>0</v>
      </c>
    </row>
    <row r="319" spans="1:9" ht="12.75">
      <c r="A319" s="19">
        <f t="shared" si="45"/>
        <v>31.70000000000018</v>
      </c>
      <c r="B319" s="19">
        <f t="shared" si="46"/>
        <v>42.44329615003198</v>
      </c>
      <c r="C319" s="19">
        <f t="shared" si="47"/>
        <v>-274.59048913367803</v>
      </c>
      <c r="D319" s="13">
        <f t="shared" si="48"/>
        <v>-1.4174405195981707</v>
      </c>
      <c r="E319" s="13">
        <f t="shared" si="49"/>
        <v>277.85134534630544</v>
      </c>
      <c r="F319" s="19">
        <f t="shared" si="50"/>
        <v>1345.452487956006</v>
      </c>
      <c r="G319" s="19">
        <f t="shared" si="51"/>
        <v>-3664.218505537592</v>
      </c>
      <c r="H319" s="14">
        <f t="shared" si="52"/>
        <v>360.7680172752724</v>
      </c>
      <c r="I319" s="14">
        <f t="shared" si="53"/>
        <v>0</v>
      </c>
    </row>
    <row r="320" spans="1:9" ht="12.75">
      <c r="A320" s="19">
        <f t="shared" si="45"/>
        <v>31.800000000000182</v>
      </c>
      <c r="B320" s="19">
        <f t="shared" si="46"/>
        <v>42.44329615003198</v>
      </c>
      <c r="C320" s="19">
        <f t="shared" si="47"/>
        <v>-275.59048913367803</v>
      </c>
      <c r="D320" s="13">
        <f t="shared" si="48"/>
        <v>-1.4179883449052142</v>
      </c>
      <c r="E320" s="13">
        <f t="shared" si="49"/>
        <v>278.8396512137742</v>
      </c>
      <c r="F320" s="19">
        <f t="shared" si="50"/>
        <v>1349.6968175710092</v>
      </c>
      <c r="G320" s="19">
        <f t="shared" si="51"/>
        <v>-3691.67755445096</v>
      </c>
      <c r="H320" s="14">
        <f t="shared" si="52"/>
        <v>360.7680172752724</v>
      </c>
      <c r="I320" s="14">
        <f t="shared" si="53"/>
        <v>0</v>
      </c>
    </row>
    <row r="321" spans="1:9" ht="12.75">
      <c r="A321" s="19">
        <f t="shared" si="45"/>
        <v>31.900000000000183</v>
      </c>
      <c r="B321" s="19">
        <f t="shared" si="46"/>
        <v>42.44329615003198</v>
      </c>
      <c r="C321" s="19">
        <f t="shared" si="47"/>
        <v>-276.59048913367803</v>
      </c>
      <c r="D321" s="13">
        <f t="shared" si="48"/>
        <v>-1.418532300394361</v>
      </c>
      <c r="E321" s="13">
        <f t="shared" si="49"/>
        <v>279.82804017340106</v>
      </c>
      <c r="F321" s="19">
        <f t="shared" si="50"/>
        <v>1353.9411471860124</v>
      </c>
      <c r="G321" s="19">
        <f t="shared" si="51"/>
        <v>-3719.236603364328</v>
      </c>
      <c r="H321" s="14">
        <f t="shared" si="52"/>
        <v>360.7680172752724</v>
      </c>
      <c r="I321" s="14">
        <f t="shared" si="53"/>
        <v>0</v>
      </c>
    </row>
    <row r="322" spans="1:9" ht="12.75">
      <c r="A322" s="19">
        <f t="shared" si="45"/>
        <v>32.000000000000185</v>
      </c>
      <c r="B322" s="19">
        <f t="shared" si="46"/>
        <v>42.44329615003198</v>
      </c>
      <c r="C322" s="19">
        <f t="shared" si="47"/>
        <v>-277.59048913367803</v>
      </c>
      <c r="D322" s="13">
        <f t="shared" si="48"/>
        <v>-1.4190724266071562</v>
      </c>
      <c r="E322" s="13">
        <f t="shared" si="49"/>
        <v>280.81651134780867</v>
      </c>
      <c r="F322" s="19">
        <f t="shared" si="50"/>
        <v>1358.1854768010155</v>
      </c>
      <c r="G322" s="19">
        <f t="shared" si="51"/>
        <v>-3746.8956522776957</v>
      </c>
      <c r="H322" s="14">
        <f t="shared" si="52"/>
        <v>360.7680172752724</v>
      </c>
      <c r="I322" s="14">
        <f t="shared" si="53"/>
        <v>0</v>
      </c>
    </row>
    <row r="323" spans="1:9" ht="12.75">
      <c r="A323" s="19">
        <f t="shared" si="45"/>
        <v>32.100000000000186</v>
      </c>
      <c r="B323" s="19">
        <f t="shared" si="46"/>
        <v>42.44329615003198</v>
      </c>
      <c r="C323" s="19">
        <f t="shared" si="47"/>
        <v>-278.59048913367803</v>
      </c>
      <c r="D323" s="13">
        <f t="shared" si="48"/>
        <v>-1.4196087635252845</v>
      </c>
      <c r="E323" s="13">
        <f t="shared" si="49"/>
        <v>281.8050638718568</v>
      </c>
      <c r="F323" s="19">
        <f t="shared" si="50"/>
        <v>1362.4298064160187</v>
      </c>
      <c r="G323" s="19">
        <f t="shared" si="51"/>
        <v>-3774.6547011910634</v>
      </c>
      <c r="H323" s="14">
        <f t="shared" si="52"/>
        <v>360.7680172752724</v>
      </c>
      <c r="I323" s="14">
        <f t="shared" si="53"/>
        <v>0</v>
      </c>
    </row>
    <row r="324" spans="1:9" ht="12.75">
      <c r="A324" s="19">
        <f t="shared" si="45"/>
        <v>32.20000000000019</v>
      </c>
      <c r="B324" s="19">
        <f t="shared" si="46"/>
        <v>42.44329615003198</v>
      </c>
      <c r="C324" s="19">
        <f t="shared" si="47"/>
        <v>-279.59048913367803</v>
      </c>
      <c r="D324" s="13">
        <f t="shared" si="48"/>
        <v>-1.4201413505801244</v>
      </c>
      <c r="E324" s="13">
        <f t="shared" si="49"/>
        <v>282.7936968924319</v>
      </c>
      <c r="F324" s="19">
        <f t="shared" si="50"/>
        <v>1366.6741360310218</v>
      </c>
      <c r="G324" s="19">
        <f t="shared" si="51"/>
        <v>-3802.513750104431</v>
      </c>
      <c r="H324" s="14">
        <f t="shared" si="52"/>
        <v>360.7680172752724</v>
      </c>
      <c r="I324" s="14">
        <f t="shared" si="53"/>
        <v>0</v>
      </c>
    </row>
    <row r="325" spans="1:9" ht="12.75">
      <c r="A325" s="19">
        <f t="shared" si="45"/>
        <v>32.30000000000019</v>
      </c>
      <c r="B325" s="19">
        <f t="shared" si="46"/>
        <v>42.44329615003198</v>
      </c>
      <c r="C325" s="19">
        <f t="shared" si="47"/>
        <v>-280.59048913367803</v>
      </c>
      <c r="D325" s="13">
        <f t="shared" si="48"/>
        <v>-1.4206702266621065</v>
      </c>
      <c r="E325" s="13">
        <f t="shared" si="49"/>
        <v>283.7824095682394</v>
      </c>
      <c r="F325" s="19">
        <f t="shared" si="50"/>
        <v>1370.918465646025</v>
      </c>
      <c r="G325" s="19">
        <f t="shared" si="51"/>
        <v>-3830.472799017799</v>
      </c>
      <c r="H325" s="14">
        <f t="shared" si="52"/>
        <v>360.7680172752724</v>
      </c>
      <c r="I325" s="14">
        <f t="shared" si="53"/>
        <v>0</v>
      </c>
    </row>
    <row r="326" spans="1:9" ht="12.75">
      <c r="A326" s="19">
        <f t="shared" si="45"/>
        <v>32.40000000000019</v>
      </c>
      <c r="B326" s="19">
        <f t="shared" si="46"/>
        <v>42.44329615003198</v>
      </c>
      <c r="C326" s="19">
        <f t="shared" si="47"/>
        <v>-281.59048913367803</v>
      </c>
      <c r="D326" s="13">
        <f t="shared" si="48"/>
        <v>-1.421195430129885</v>
      </c>
      <c r="E326" s="13">
        <f t="shared" si="49"/>
        <v>284.77120106960143</v>
      </c>
      <c r="F326" s="19">
        <f t="shared" si="50"/>
        <v>1375.1627952610281</v>
      </c>
      <c r="G326" s="19">
        <f t="shared" si="51"/>
        <v>-3858.531847931167</v>
      </c>
      <c r="H326" s="14">
        <f t="shared" si="52"/>
        <v>360.7680172752724</v>
      </c>
      <c r="I326" s="14">
        <f t="shared" si="53"/>
        <v>0</v>
      </c>
    </row>
    <row r="327" spans="1:9" ht="12.75">
      <c r="A327" s="19">
        <f t="shared" si="45"/>
        <v>32.50000000000019</v>
      </c>
      <c r="B327" s="19">
        <f t="shared" si="46"/>
        <v>42.44329615003198</v>
      </c>
      <c r="C327" s="19">
        <f t="shared" si="47"/>
        <v>-282.59048913367803</v>
      </c>
      <c r="D327" s="13">
        <f t="shared" si="48"/>
        <v>-1.4217169988193235</v>
      </c>
      <c r="E327" s="13">
        <f t="shared" si="49"/>
        <v>285.7600705782575</v>
      </c>
      <c r="F327" s="19">
        <f t="shared" si="50"/>
        <v>1379.4071248760313</v>
      </c>
      <c r="G327" s="19">
        <f t="shared" si="51"/>
        <v>-3886.6908968445346</v>
      </c>
      <c r="H327" s="14">
        <f t="shared" si="52"/>
        <v>360.7680172752724</v>
      </c>
      <c r="I327" s="14">
        <f t="shared" si="53"/>
        <v>0</v>
      </c>
    </row>
    <row r="328" spans="1:9" ht="12.75">
      <c r="A328" s="19">
        <f t="shared" si="45"/>
        <v>32.60000000000019</v>
      </c>
      <c r="B328" s="19">
        <f t="shared" si="46"/>
        <v>42.44329615003198</v>
      </c>
      <c r="C328" s="19">
        <f t="shared" si="47"/>
        <v>-283.59048913367803</v>
      </c>
      <c r="D328" s="13">
        <f t="shared" si="48"/>
        <v>-1.4222349700523</v>
      </c>
      <c r="E328" s="13">
        <f t="shared" si="49"/>
        <v>286.7490172871706</v>
      </c>
      <c r="F328" s="19">
        <f t="shared" si="50"/>
        <v>1383.6514544910344</v>
      </c>
      <c r="G328" s="19">
        <f t="shared" si="51"/>
        <v>-3914.9499457579022</v>
      </c>
      <c r="H328" s="14">
        <f t="shared" si="52"/>
        <v>360.7680172752724</v>
      </c>
      <c r="I328" s="14">
        <f t="shared" si="53"/>
        <v>0</v>
      </c>
    </row>
    <row r="329" spans="1:9" ht="12.75">
      <c r="A329" s="19">
        <f t="shared" si="45"/>
        <v>32.700000000000195</v>
      </c>
      <c r="B329" s="19">
        <f t="shared" si="46"/>
        <v>42.44329615003198</v>
      </c>
      <c r="C329" s="19">
        <f t="shared" si="47"/>
        <v>-284.59048913367803</v>
      </c>
      <c r="D329" s="13">
        <f t="shared" si="48"/>
        <v>-1.422749380645339</v>
      </c>
      <c r="E329" s="13">
        <f t="shared" si="49"/>
        <v>287.73804040033605</v>
      </c>
      <c r="F329" s="19">
        <f t="shared" si="50"/>
        <v>1387.8957841060376</v>
      </c>
      <c r="G329" s="19">
        <f t="shared" si="51"/>
        <v>-3943.30899467127</v>
      </c>
      <c r="H329" s="14">
        <f t="shared" si="52"/>
        <v>360.7680172752724</v>
      </c>
      <c r="I329" s="14">
        <f t="shared" si="53"/>
        <v>0</v>
      </c>
    </row>
    <row r="330" spans="1:9" ht="12.75">
      <c r="A330" s="19">
        <f t="shared" si="45"/>
        <v>32.800000000000196</v>
      </c>
      <c r="B330" s="19">
        <f t="shared" si="46"/>
        <v>42.44329615003198</v>
      </c>
      <c r="C330" s="19">
        <f t="shared" si="47"/>
        <v>-285.59048913367803</v>
      </c>
      <c r="D330" s="13">
        <f t="shared" si="48"/>
        <v>-1.4232602669180683</v>
      </c>
      <c r="E330" s="13">
        <f t="shared" si="49"/>
        <v>288.72713913259486</v>
      </c>
      <c r="F330" s="19">
        <f t="shared" si="50"/>
        <v>1392.1401137210407</v>
      </c>
      <c r="G330" s="19">
        <f t="shared" si="51"/>
        <v>-3971.768043584638</v>
      </c>
      <c r="H330" s="14">
        <f t="shared" si="52"/>
        <v>360.7680172752724</v>
      </c>
      <c r="I330" s="14">
        <f t="shared" si="53"/>
        <v>0</v>
      </c>
    </row>
    <row r="331" spans="1:9" ht="12.75">
      <c r="A331" s="19">
        <f aca="true" t="shared" si="54" ref="A331:A394">A330+dt</f>
        <v>32.9000000000002</v>
      </c>
      <c r="B331" s="19">
        <f aca="true" t="shared" si="55" ref="B331:B394">B330-(kl*E330^p*COS(D330)+km*E330*SIN(D330))*(dt/m)</f>
        <v>42.44329615003198</v>
      </c>
      <c r="C331" s="19">
        <f aca="true" t="shared" si="56" ref="C331:C394">C330-g*dt-(kl*E330^p*SIN(D330)-km*E330*COS(D330))*(dt/m)</f>
        <v>-286.59048913367803</v>
      </c>
      <c r="D331" s="13">
        <f aca="true" t="shared" si="57" ref="D331:D394">ATAN(C331/B331)</f>
        <v>-1.4237676647015094</v>
      </c>
      <c r="E331" s="13">
        <f aca="true" t="shared" si="58" ref="E331:E394">SQRT(B331^2+C331^2)</f>
        <v>289.71631270945056</v>
      </c>
      <c r="F331" s="19">
        <f aca="true" t="shared" si="59" ref="F331:F394">F330+B330*dt</f>
        <v>1396.384443336044</v>
      </c>
      <c r="G331" s="19">
        <f aca="true" t="shared" si="60" ref="G331:G394">G330+C330*dt</f>
        <v>-4000.3270924980056</v>
      </c>
      <c r="H331" s="14">
        <f aca="true" t="shared" si="61" ref="H331:H394">IF(G331&gt;0,F331,H330)</f>
        <v>360.7680172752724</v>
      </c>
      <c r="I331" s="14">
        <f aca="true" t="shared" si="62" ref="I331:I394">IF(G331&gt;0,G331,0)</f>
        <v>0</v>
      </c>
    </row>
    <row r="332" spans="1:9" ht="12.75">
      <c r="A332" s="19">
        <f t="shared" si="54"/>
        <v>33.0000000000002</v>
      </c>
      <c r="B332" s="19">
        <f t="shared" si="55"/>
        <v>42.44329615003198</v>
      </c>
      <c r="C332" s="19">
        <f t="shared" si="56"/>
        <v>-287.59048913367803</v>
      </c>
      <c r="D332" s="13">
        <f t="shared" si="57"/>
        <v>-1.4242716093462042</v>
      </c>
      <c r="E332" s="13">
        <f t="shared" si="58"/>
        <v>290.70556036689</v>
      </c>
      <c r="F332" s="19">
        <f t="shared" si="59"/>
        <v>1400.628772951047</v>
      </c>
      <c r="G332" s="19">
        <f t="shared" si="60"/>
        <v>-4028.9861414113734</v>
      </c>
      <c r="H332" s="14">
        <f t="shared" si="61"/>
        <v>360.7680172752724</v>
      </c>
      <c r="I332" s="14">
        <f t="shared" si="62"/>
        <v>0</v>
      </c>
    </row>
    <row r="333" spans="1:9" ht="12.75">
      <c r="A333" s="19">
        <f t="shared" si="54"/>
        <v>33.1000000000002</v>
      </c>
      <c r="B333" s="19">
        <f t="shared" si="55"/>
        <v>42.44329615003198</v>
      </c>
      <c r="C333" s="19">
        <f t="shared" si="56"/>
        <v>-288.59048913367803</v>
      </c>
      <c r="D333" s="13">
        <f t="shared" si="57"/>
        <v>-1.4247721357301804</v>
      </c>
      <c r="E333" s="13">
        <f t="shared" si="58"/>
        <v>291.6948813512072</v>
      </c>
      <c r="F333" s="19">
        <f t="shared" si="59"/>
        <v>1404.8731025660502</v>
      </c>
      <c r="G333" s="19">
        <f t="shared" si="60"/>
        <v>-4057.745190324741</v>
      </c>
      <c r="H333" s="14">
        <f t="shared" si="61"/>
        <v>360.7680172752724</v>
      </c>
      <c r="I333" s="14">
        <f t="shared" si="62"/>
        <v>0</v>
      </c>
    </row>
    <row r="334" spans="1:9" ht="12.75">
      <c r="A334" s="19">
        <f t="shared" si="54"/>
        <v>33.2000000000002</v>
      </c>
      <c r="B334" s="19">
        <f t="shared" si="55"/>
        <v>42.44329615003198</v>
      </c>
      <c r="C334" s="19">
        <f t="shared" si="56"/>
        <v>-289.59048913367803</v>
      </c>
      <c r="D334" s="13">
        <f t="shared" si="57"/>
        <v>-1.4252692782667609</v>
      </c>
      <c r="E334" s="13">
        <f t="shared" si="58"/>
        <v>292.6842749188316</v>
      </c>
      <c r="F334" s="19">
        <f t="shared" si="59"/>
        <v>1409.1174321810533</v>
      </c>
      <c r="G334" s="19">
        <f t="shared" si="60"/>
        <v>-4086.6042392381087</v>
      </c>
      <c r="H334" s="14">
        <f t="shared" si="61"/>
        <v>360.7680172752724</v>
      </c>
      <c r="I334" s="14">
        <f t="shared" si="62"/>
        <v>0</v>
      </c>
    </row>
    <row r="335" spans="1:9" ht="12.75">
      <c r="A335" s="19">
        <f t="shared" si="54"/>
        <v>33.3000000000002</v>
      </c>
      <c r="B335" s="19">
        <f t="shared" si="55"/>
        <v>42.44329615003198</v>
      </c>
      <c r="C335" s="19">
        <f t="shared" si="56"/>
        <v>-290.59048913367803</v>
      </c>
      <c r="D335" s="13">
        <f t="shared" si="57"/>
        <v>-1.425763070912219</v>
      </c>
      <c r="E335" s="13">
        <f t="shared" si="58"/>
        <v>293.6737403361587</v>
      </c>
      <c r="F335" s="19">
        <f t="shared" si="59"/>
        <v>1413.3617617960565</v>
      </c>
      <c r="G335" s="19">
        <f t="shared" si="60"/>
        <v>-4115.563288151477</v>
      </c>
      <c r="H335" s="14">
        <f t="shared" si="61"/>
        <v>360.7680172752724</v>
      </c>
      <c r="I335" s="14">
        <f t="shared" si="62"/>
        <v>0</v>
      </c>
    </row>
    <row r="336" spans="1:9" ht="12.75">
      <c r="A336" s="19">
        <f t="shared" si="54"/>
        <v>33.400000000000205</v>
      </c>
      <c r="B336" s="19">
        <f t="shared" si="55"/>
        <v>42.44329615003198</v>
      </c>
      <c r="C336" s="19">
        <f t="shared" si="56"/>
        <v>-291.59048913367803</v>
      </c>
      <c r="D336" s="13">
        <f t="shared" si="57"/>
        <v>-1.4262535471732865</v>
      </c>
      <c r="E336" s="13">
        <f t="shared" si="58"/>
        <v>294.6632768793847</v>
      </c>
      <c r="F336" s="19">
        <f t="shared" si="59"/>
        <v>1417.6060914110597</v>
      </c>
      <c r="G336" s="19">
        <f t="shared" si="60"/>
        <v>-4144.622337064844</v>
      </c>
      <c r="H336" s="14">
        <f t="shared" si="61"/>
        <v>360.7680172752724</v>
      </c>
      <c r="I336" s="14">
        <f t="shared" si="62"/>
        <v>0</v>
      </c>
    </row>
    <row r="337" spans="1:9" ht="12.75">
      <c r="A337" s="19">
        <f t="shared" si="54"/>
        <v>33.500000000000206</v>
      </c>
      <c r="B337" s="19">
        <f t="shared" si="55"/>
        <v>42.44329615003198</v>
      </c>
      <c r="C337" s="19">
        <f t="shared" si="56"/>
        <v>-292.59048913367803</v>
      </c>
      <c r="D337" s="13">
        <f t="shared" si="57"/>
        <v>-1.4267407401145105</v>
      </c>
      <c r="E337" s="13">
        <f t="shared" si="58"/>
        <v>295.65288383434427</v>
      </c>
      <c r="F337" s="19">
        <f t="shared" si="59"/>
        <v>1421.8504210260628</v>
      </c>
      <c r="G337" s="19">
        <f t="shared" si="60"/>
        <v>-4173.781385978212</v>
      </c>
      <c r="H337" s="14">
        <f t="shared" si="61"/>
        <v>360.7680172752724</v>
      </c>
      <c r="I337" s="14">
        <f t="shared" si="62"/>
        <v>0</v>
      </c>
    </row>
    <row r="338" spans="1:9" ht="12.75">
      <c r="A338" s="19">
        <f t="shared" si="54"/>
        <v>33.60000000000021</v>
      </c>
      <c r="B338" s="19">
        <f t="shared" si="55"/>
        <v>42.44329615003198</v>
      </c>
      <c r="C338" s="19">
        <f t="shared" si="56"/>
        <v>-293.59048913367803</v>
      </c>
      <c r="D338" s="13">
        <f t="shared" si="57"/>
        <v>-1.4272246823654735</v>
      </c>
      <c r="E338" s="13">
        <f t="shared" si="58"/>
        <v>296.6425604963516</v>
      </c>
      <c r="F338" s="19">
        <f t="shared" si="59"/>
        <v>1426.094750641066</v>
      </c>
      <c r="G338" s="19">
        <f t="shared" si="60"/>
        <v>-4203.04043489158</v>
      </c>
      <c r="H338" s="14">
        <f t="shared" si="61"/>
        <v>360.7680172752724</v>
      </c>
      <c r="I338" s="14">
        <f t="shared" si="62"/>
        <v>0</v>
      </c>
    </row>
    <row r="339" spans="1:9" ht="12.75">
      <c r="A339" s="19">
        <f t="shared" si="54"/>
        <v>33.70000000000021</v>
      </c>
      <c r="B339" s="19">
        <f t="shared" si="55"/>
        <v>42.44329615003198</v>
      </c>
      <c r="C339" s="19">
        <f t="shared" si="56"/>
        <v>-294.59048913367803</v>
      </c>
      <c r="D339" s="13">
        <f t="shared" si="57"/>
        <v>-1.427705406127869</v>
      </c>
      <c r="E339" s="13">
        <f t="shared" si="58"/>
        <v>297.63230617004433</v>
      </c>
      <c r="F339" s="19">
        <f t="shared" si="59"/>
        <v>1430.339080256069</v>
      </c>
      <c r="G339" s="19">
        <f t="shared" si="60"/>
        <v>-4232.3994838049475</v>
      </c>
      <c r="H339" s="14">
        <f t="shared" si="61"/>
        <v>360.7680172752724</v>
      </c>
      <c r="I339" s="14">
        <f t="shared" si="62"/>
        <v>0</v>
      </c>
    </row>
    <row r="340" spans="1:9" ht="12.75">
      <c r="A340" s="19">
        <f t="shared" si="54"/>
        <v>33.80000000000021</v>
      </c>
      <c r="B340" s="19">
        <f t="shared" si="55"/>
        <v>42.44329615003198</v>
      </c>
      <c r="C340" s="19">
        <f t="shared" si="56"/>
        <v>-295.59048913367803</v>
      </c>
      <c r="D340" s="13">
        <f t="shared" si="57"/>
        <v>-1.4281829431824415</v>
      </c>
      <c r="E340" s="13">
        <f t="shared" si="58"/>
        <v>298.6221201692305</v>
      </c>
      <c r="F340" s="19">
        <f t="shared" si="59"/>
        <v>1434.5834098710723</v>
      </c>
      <c r="G340" s="19">
        <f t="shared" si="60"/>
        <v>-4261.8585327183155</v>
      </c>
      <c r="H340" s="14">
        <f t="shared" si="61"/>
        <v>360.7680172752724</v>
      </c>
      <c r="I340" s="14">
        <f t="shared" si="62"/>
        <v>0</v>
      </c>
    </row>
    <row r="341" spans="1:9" ht="12.75">
      <c r="A341" s="19">
        <f t="shared" si="54"/>
        <v>33.90000000000021</v>
      </c>
      <c r="B341" s="19">
        <f t="shared" si="55"/>
        <v>42.44329615003198</v>
      </c>
      <c r="C341" s="19">
        <f t="shared" si="56"/>
        <v>-296.59048913367803</v>
      </c>
      <c r="D341" s="13">
        <f t="shared" si="57"/>
        <v>-1.4286573248957946</v>
      </c>
      <c r="E341" s="13">
        <f t="shared" si="58"/>
        <v>299.61200181673917</v>
      </c>
      <c r="F341" s="19">
        <f t="shared" si="59"/>
        <v>1438.8277394860754</v>
      </c>
      <c r="G341" s="19">
        <f t="shared" si="60"/>
        <v>-4291.417581631683</v>
      </c>
      <c r="H341" s="14">
        <f t="shared" si="61"/>
        <v>360.7680172752724</v>
      </c>
      <c r="I341" s="14">
        <f t="shared" si="62"/>
        <v>0</v>
      </c>
    </row>
    <row r="342" spans="1:9" ht="12.75">
      <c r="A342" s="19">
        <f t="shared" si="54"/>
        <v>34.00000000000021</v>
      </c>
      <c r="B342" s="19">
        <f t="shared" si="55"/>
        <v>42.44329615003198</v>
      </c>
      <c r="C342" s="19">
        <f t="shared" si="56"/>
        <v>-297.59048913367803</v>
      </c>
      <c r="D342" s="13">
        <f t="shared" si="57"/>
        <v>-1.4291285822270654</v>
      </c>
      <c r="E342" s="13">
        <f t="shared" si="58"/>
        <v>300.60195044427286</v>
      </c>
      <c r="F342" s="19">
        <f t="shared" si="59"/>
        <v>1443.0720691010786</v>
      </c>
      <c r="G342" s="19">
        <f t="shared" si="60"/>
        <v>-4321.076630545051</v>
      </c>
      <c r="H342" s="14">
        <f t="shared" si="61"/>
        <v>360.7680172752724</v>
      </c>
      <c r="I342" s="14">
        <f t="shared" si="62"/>
        <v>0</v>
      </c>
    </row>
    <row r="343" spans="1:9" ht="12.75">
      <c r="A343" s="19">
        <f t="shared" si="54"/>
        <v>34.100000000000215</v>
      </c>
      <c r="B343" s="19">
        <f t="shared" si="55"/>
        <v>42.44329615003198</v>
      </c>
      <c r="C343" s="19">
        <f t="shared" si="56"/>
        <v>-298.59048913367803</v>
      </c>
      <c r="D343" s="13">
        <f t="shared" si="57"/>
        <v>-1.4295967457344747</v>
      </c>
      <c r="E343" s="13">
        <f t="shared" si="58"/>
        <v>301.5919653922638</v>
      </c>
      <c r="F343" s="19">
        <f t="shared" si="59"/>
        <v>1447.3163987160817</v>
      </c>
      <c r="G343" s="19">
        <f t="shared" si="60"/>
        <v>-4350.835679458419</v>
      </c>
      <c r="H343" s="14">
        <f t="shared" si="61"/>
        <v>360.7680172752724</v>
      </c>
      <c r="I343" s="14">
        <f t="shared" si="62"/>
        <v>0</v>
      </c>
    </row>
    <row r="344" spans="1:9" ht="12.75">
      <c r="A344" s="19">
        <f t="shared" si="54"/>
        <v>34.200000000000216</v>
      </c>
      <c r="B344" s="19">
        <f t="shared" si="55"/>
        <v>42.44329615003198</v>
      </c>
      <c r="C344" s="19">
        <f t="shared" si="56"/>
        <v>-299.59048913367803</v>
      </c>
      <c r="D344" s="13">
        <f t="shared" si="57"/>
        <v>-1.4300618455817489</v>
      </c>
      <c r="E344" s="13">
        <f t="shared" si="58"/>
        <v>302.5820460097323</v>
      </c>
      <c r="F344" s="19">
        <f t="shared" si="59"/>
        <v>1451.5607283310849</v>
      </c>
      <c r="G344" s="19">
        <f t="shared" si="60"/>
        <v>-4380.694728371786</v>
      </c>
      <c r="H344" s="14">
        <f t="shared" si="61"/>
        <v>360.7680172752724</v>
      </c>
      <c r="I344" s="14">
        <f t="shared" si="62"/>
        <v>0</v>
      </c>
    </row>
    <row r="345" spans="1:9" ht="12.75">
      <c r="A345" s="19">
        <f t="shared" si="54"/>
        <v>34.30000000000022</v>
      </c>
      <c r="B345" s="19">
        <f t="shared" si="55"/>
        <v>42.44329615003198</v>
      </c>
      <c r="C345" s="19">
        <f t="shared" si="56"/>
        <v>-300.59048913367803</v>
      </c>
      <c r="D345" s="13">
        <f t="shared" si="57"/>
        <v>-1.4305239115444213</v>
      </c>
      <c r="E345" s="13">
        <f t="shared" si="58"/>
        <v>303.5721916541486</v>
      </c>
      <c r="F345" s="19">
        <f t="shared" si="59"/>
        <v>1455.805057946088</v>
      </c>
      <c r="G345" s="19">
        <f t="shared" si="60"/>
        <v>-4410.653777285154</v>
      </c>
      <c r="H345" s="14">
        <f t="shared" si="61"/>
        <v>360.7680172752724</v>
      </c>
      <c r="I345" s="14">
        <f t="shared" si="62"/>
        <v>0</v>
      </c>
    </row>
    <row r="346" spans="1:9" ht="12.75">
      <c r="A346" s="19">
        <f t="shared" si="54"/>
        <v>34.40000000000022</v>
      </c>
      <c r="B346" s="19">
        <f t="shared" si="55"/>
        <v>42.44329615003198</v>
      </c>
      <c r="C346" s="19">
        <f t="shared" si="56"/>
        <v>-301.59048913367803</v>
      </c>
      <c r="D346" s="13">
        <f t="shared" si="57"/>
        <v>-1.4309829730160146</v>
      </c>
      <c r="E346" s="13">
        <f t="shared" si="58"/>
        <v>304.56240169129626</v>
      </c>
      <c r="F346" s="19">
        <f t="shared" si="59"/>
        <v>1460.0493875610912</v>
      </c>
      <c r="G346" s="19">
        <f t="shared" si="60"/>
        <v>-4440.712826198522</v>
      </c>
      <c r="H346" s="14">
        <f t="shared" si="61"/>
        <v>360.7680172752724</v>
      </c>
      <c r="I346" s="14">
        <f t="shared" si="62"/>
        <v>0</v>
      </c>
    </row>
    <row r="347" spans="1:9" ht="12.75">
      <c r="A347" s="19">
        <f t="shared" si="54"/>
        <v>34.50000000000022</v>
      </c>
      <c r="B347" s="19">
        <f t="shared" si="55"/>
        <v>42.44329615003198</v>
      </c>
      <c r="C347" s="19">
        <f t="shared" si="56"/>
        <v>-302.59048913367803</v>
      </c>
      <c r="D347" s="13">
        <f t="shared" si="57"/>
        <v>-1.4314390590141048</v>
      </c>
      <c r="E347" s="13">
        <f t="shared" si="58"/>
        <v>305.55267549513917</v>
      </c>
      <c r="F347" s="19">
        <f t="shared" si="59"/>
        <v>1464.2937171760943</v>
      </c>
      <c r="G347" s="19">
        <f t="shared" si="60"/>
        <v>-4470.8718751118895</v>
      </c>
      <c r="H347" s="14">
        <f t="shared" si="61"/>
        <v>360.7680172752724</v>
      </c>
      <c r="I347" s="14">
        <f t="shared" si="62"/>
        <v>0</v>
      </c>
    </row>
    <row r="348" spans="1:9" ht="12.75">
      <c r="A348" s="19">
        <f t="shared" si="54"/>
        <v>34.60000000000022</v>
      </c>
      <c r="B348" s="19">
        <f t="shared" si="55"/>
        <v>42.44329615003198</v>
      </c>
      <c r="C348" s="19">
        <f t="shared" si="56"/>
        <v>-303.59048913367803</v>
      </c>
      <c r="D348" s="13">
        <f t="shared" si="57"/>
        <v>-1.4318921981862718</v>
      </c>
      <c r="E348" s="13">
        <f t="shared" si="58"/>
        <v>306.5430124476909</v>
      </c>
      <c r="F348" s="19">
        <f t="shared" si="59"/>
        <v>1468.5380467910975</v>
      </c>
      <c r="G348" s="19">
        <f t="shared" si="60"/>
        <v>-4501.130924025258</v>
      </c>
      <c r="H348" s="14">
        <f t="shared" si="61"/>
        <v>360.7680172752724</v>
      </c>
      <c r="I348" s="14">
        <f t="shared" si="62"/>
        <v>0</v>
      </c>
    </row>
    <row r="349" spans="1:9" ht="12.75">
      <c r="A349" s="19">
        <f t="shared" si="54"/>
        <v>34.70000000000022</v>
      </c>
      <c r="B349" s="19">
        <f t="shared" si="55"/>
        <v>42.44329615003198</v>
      </c>
      <c r="C349" s="19">
        <f t="shared" si="56"/>
        <v>-304.59048913367803</v>
      </c>
      <c r="D349" s="13">
        <f t="shared" si="57"/>
        <v>-1.4323424188159377</v>
      </c>
      <c r="E349" s="13">
        <f t="shared" si="58"/>
        <v>307.533411938886</v>
      </c>
      <c r="F349" s="19">
        <f t="shared" si="59"/>
        <v>1472.7823764061006</v>
      </c>
      <c r="G349" s="19">
        <f t="shared" si="60"/>
        <v>-4531.489972938625</v>
      </c>
      <c r="H349" s="14">
        <f t="shared" si="61"/>
        <v>360.7680172752724</v>
      </c>
      <c r="I349" s="14">
        <f t="shared" si="62"/>
        <v>0</v>
      </c>
    </row>
    <row r="350" spans="1:9" ht="12.75">
      <c r="A350" s="19">
        <f t="shared" si="54"/>
        <v>34.800000000000225</v>
      </c>
      <c r="B350" s="19">
        <f t="shared" si="55"/>
        <v>42.44329615003198</v>
      </c>
      <c r="C350" s="19">
        <f t="shared" si="56"/>
        <v>-305.59048913367803</v>
      </c>
      <c r="D350" s="13">
        <f t="shared" si="57"/>
        <v>-1.432789748828096</v>
      </c>
      <c r="E350" s="13">
        <f t="shared" si="58"/>
        <v>308.52387336645427</v>
      </c>
      <c r="F350" s="19">
        <f t="shared" si="59"/>
        <v>1477.0267060211038</v>
      </c>
      <c r="G350" s="19">
        <f t="shared" si="60"/>
        <v>-4561.949021851993</v>
      </c>
      <c r="H350" s="14">
        <f t="shared" si="61"/>
        <v>360.7680172752724</v>
      </c>
      <c r="I350" s="14">
        <f t="shared" si="62"/>
        <v>0</v>
      </c>
    </row>
    <row r="351" spans="1:9" ht="12.75">
      <c r="A351" s="19">
        <f t="shared" si="54"/>
        <v>34.900000000000226</v>
      </c>
      <c r="B351" s="19">
        <f t="shared" si="55"/>
        <v>42.44329615003198</v>
      </c>
      <c r="C351" s="19">
        <f t="shared" si="56"/>
        <v>-306.59048913367803</v>
      </c>
      <c r="D351" s="13">
        <f t="shared" si="57"/>
        <v>-1.4332342157949343</v>
      </c>
      <c r="E351" s="13">
        <f t="shared" si="58"/>
        <v>309.5143961357973</v>
      </c>
      <c r="F351" s="19">
        <f t="shared" si="59"/>
        <v>1481.271035636107</v>
      </c>
      <c r="G351" s="19">
        <f t="shared" si="60"/>
        <v>-4592.508070765361</v>
      </c>
      <c r="H351" s="14">
        <f t="shared" si="61"/>
        <v>360.7680172752724</v>
      </c>
      <c r="I351" s="14">
        <f t="shared" si="62"/>
        <v>0</v>
      </c>
    </row>
    <row r="352" spans="1:9" ht="12.75">
      <c r="A352" s="19">
        <f t="shared" si="54"/>
        <v>35.00000000000023</v>
      </c>
      <c r="B352" s="19">
        <f t="shared" si="55"/>
        <v>42.44329615003198</v>
      </c>
      <c r="C352" s="19">
        <f t="shared" si="56"/>
        <v>-307.59048913367803</v>
      </c>
      <c r="D352" s="13">
        <f t="shared" si="57"/>
        <v>-1.4336758469413495</v>
      </c>
      <c r="E352" s="13">
        <f t="shared" si="58"/>
        <v>310.50497965986733</v>
      </c>
      <c r="F352" s="19">
        <f t="shared" si="59"/>
        <v>1485.51536525111</v>
      </c>
      <c r="G352" s="19">
        <f t="shared" si="60"/>
        <v>-4623.167119678728</v>
      </c>
      <c r="H352" s="14">
        <f t="shared" si="61"/>
        <v>360.7680172752724</v>
      </c>
      <c r="I352" s="14">
        <f t="shared" si="62"/>
        <v>0</v>
      </c>
    </row>
    <row r="353" spans="1:9" ht="12.75">
      <c r="A353" s="19">
        <f t="shared" si="54"/>
        <v>35.10000000000023</v>
      </c>
      <c r="B353" s="19">
        <f t="shared" si="55"/>
        <v>42.44329615003198</v>
      </c>
      <c r="C353" s="19">
        <f t="shared" si="56"/>
        <v>-308.59048913367803</v>
      </c>
      <c r="D353" s="13">
        <f t="shared" si="57"/>
        <v>-1.4341146691503655</v>
      </c>
      <c r="E353" s="13">
        <f t="shared" si="58"/>
        <v>311.4956233590481</v>
      </c>
      <c r="F353" s="19">
        <f t="shared" si="59"/>
        <v>1489.7596948661133</v>
      </c>
      <c r="G353" s="19">
        <f t="shared" si="60"/>
        <v>-4653.9261685920965</v>
      </c>
      <c r="H353" s="14">
        <f t="shared" si="61"/>
        <v>360.7680172752724</v>
      </c>
      <c r="I353" s="14">
        <f t="shared" si="62"/>
        <v>0</v>
      </c>
    </row>
    <row r="354" spans="1:9" ht="12.75">
      <c r="A354" s="19">
        <f t="shared" si="54"/>
        <v>35.20000000000023</v>
      </c>
      <c r="B354" s="19">
        <f t="shared" si="55"/>
        <v>42.44329615003198</v>
      </c>
      <c r="C354" s="19">
        <f t="shared" si="56"/>
        <v>-309.59048913367803</v>
      </c>
      <c r="D354" s="13">
        <f t="shared" si="57"/>
        <v>-1.4345507089684446</v>
      </c>
      <c r="E354" s="13">
        <f t="shared" si="58"/>
        <v>312.4863266610386</v>
      </c>
      <c r="F354" s="19">
        <f t="shared" si="59"/>
        <v>1494.0040244811164</v>
      </c>
      <c r="G354" s="19">
        <f t="shared" si="60"/>
        <v>-4684.785217505464</v>
      </c>
      <c r="H354" s="14">
        <f t="shared" si="61"/>
        <v>360.7680172752724</v>
      </c>
      <c r="I354" s="14">
        <f t="shared" si="62"/>
        <v>0</v>
      </c>
    </row>
    <row r="355" spans="1:9" ht="12.75">
      <c r="A355" s="19">
        <f t="shared" si="54"/>
        <v>35.30000000000023</v>
      </c>
      <c r="B355" s="19">
        <f t="shared" si="55"/>
        <v>42.44329615003198</v>
      </c>
      <c r="C355" s="19">
        <f t="shared" si="56"/>
        <v>-310.59048913367803</v>
      </c>
      <c r="D355" s="13">
        <f t="shared" si="57"/>
        <v>-1.434983992610706</v>
      </c>
      <c r="E355" s="13">
        <f t="shared" si="58"/>
        <v>313.4770890007381</v>
      </c>
      <c r="F355" s="19">
        <f t="shared" si="59"/>
        <v>1498.2483540961196</v>
      </c>
      <c r="G355" s="19">
        <f t="shared" si="60"/>
        <v>-4715.744266418832</v>
      </c>
      <c r="H355" s="14">
        <f t="shared" si="61"/>
        <v>360.7680172752724</v>
      </c>
      <c r="I355" s="14">
        <f t="shared" si="62"/>
        <v>0</v>
      </c>
    </row>
    <row r="356" spans="1:9" ht="12.75">
      <c r="A356" s="19">
        <f t="shared" si="54"/>
        <v>35.40000000000023</v>
      </c>
      <c r="B356" s="19">
        <f t="shared" si="55"/>
        <v>42.44329615003198</v>
      </c>
      <c r="C356" s="19">
        <f t="shared" si="56"/>
        <v>-311.59048913367803</v>
      </c>
      <c r="D356" s="13">
        <f t="shared" si="57"/>
        <v>-1.4354145459660443</v>
      </c>
      <c r="E356" s="13">
        <f t="shared" si="58"/>
        <v>314.4679098201342</v>
      </c>
      <c r="F356" s="19">
        <f t="shared" si="59"/>
        <v>1502.4926837111227</v>
      </c>
      <c r="G356" s="19">
        <f t="shared" si="60"/>
        <v>-4746.803315332199</v>
      </c>
      <c r="H356" s="14">
        <f t="shared" si="61"/>
        <v>360.7680172752724</v>
      </c>
      <c r="I356" s="14">
        <f t="shared" si="62"/>
        <v>0</v>
      </c>
    </row>
    <row r="357" spans="1:9" ht="12.75">
      <c r="A357" s="19">
        <f t="shared" si="54"/>
        <v>35.500000000000234</v>
      </c>
      <c r="B357" s="19">
        <f t="shared" si="55"/>
        <v>42.44329615003198</v>
      </c>
      <c r="C357" s="19">
        <f t="shared" si="56"/>
        <v>-312.59048913367803</v>
      </c>
      <c r="D357" s="13">
        <f t="shared" si="57"/>
        <v>-1.4358423946021572</v>
      </c>
      <c r="E357" s="13">
        <f t="shared" si="58"/>
        <v>315.45878856819223</v>
      </c>
      <c r="F357" s="19">
        <f t="shared" si="59"/>
        <v>1506.7370133261259</v>
      </c>
      <c r="G357" s="19">
        <f t="shared" si="60"/>
        <v>-4777.962364245567</v>
      </c>
      <c r="H357" s="14">
        <f t="shared" si="61"/>
        <v>360.7680172752724</v>
      </c>
      <c r="I357" s="14">
        <f t="shared" si="62"/>
        <v>0</v>
      </c>
    </row>
    <row r="358" spans="1:9" ht="12.75">
      <c r="A358" s="19">
        <f t="shared" si="54"/>
        <v>35.600000000000236</v>
      </c>
      <c r="B358" s="19">
        <f t="shared" si="55"/>
        <v>42.44329615003198</v>
      </c>
      <c r="C358" s="19">
        <f t="shared" si="56"/>
        <v>-313.59048913367803</v>
      </c>
      <c r="D358" s="13">
        <f t="shared" si="57"/>
        <v>-1.4362675637704787</v>
      </c>
      <c r="E358" s="13">
        <f t="shared" si="58"/>
        <v>316.4497247007473</v>
      </c>
      <c r="F358" s="19">
        <f t="shared" si="59"/>
        <v>1510.981342941129</v>
      </c>
      <c r="G358" s="19">
        <f t="shared" si="60"/>
        <v>-4809.221413158935</v>
      </c>
      <c r="H358" s="14">
        <f t="shared" si="61"/>
        <v>360.7680172752724</v>
      </c>
      <c r="I358" s="14">
        <f t="shared" si="62"/>
        <v>0</v>
      </c>
    </row>
    <row r="359" spans="1:9" ht="12.75">
      <c r="A359" s="19">
        <f t="shared" si="54"/>
        <v>35.70000000000024</v>
      </c>
      <c r="B359" s="19">
        <f t="shared" si="55"/>
        <v>42.44329615003198</v>
      </c>
      <c r="C359" s="19">
        <f t="shared" si="56"/>
        <v>-314.59048913367803</v>
      </c>
      <c r="D359" s="13">
        <f t="shared" si="57"/>
        <v>-1.4366900784110235</v>
      </c>
      <c r="E359" s="13">
        <f t="shared" si="58"/>
        <v>317.44071768039794</v>
      </c>
      <c r="F359" s="19">
        <f t="shared" si="59"/>
        <v>1515.2256725561322</v>
      </c>
      <c r="G359" s="19">
        <f t="shared" si="60"/>
        <v>-4840.580462072303</v>
      </c>
      <c r="H359" s="14">
        <f t="shared" si="61"/>
        <v>360.7680172752724</v>
      </c>
      <c r="I359" s="14">
        <f t="shared" si="62"/>
        <v>0</v>
      </c>
    </row>
    <row r="360" spans="1:9" ht="12.75">
      <c r="A360" s="19">
        <f t="shared" si="54"/>
        <v>35.80000000000024</v>
      </c>
      <c r="B360" s="19">
        <f t="shared" si="55"/>
        <v>42.44329615003198</v>
      </c>
      <c r="C360" s="19">
        <f t="shared" si="56"/>
        <v>-315.59048913367803</v>
      </c>
      <c r="D360" s="13">
        <f t="shared" si="57"/>
        <v>-1.437109963157142</v>
      </c>
      <c r="E360" s="13">
        <f t="shared" si="58"/>
        <v>318.43176697640183</v>
      </c>
      <c r="F360" s="19">
        <f t="shared" si="59"/>
        <v>1519.4700021711353</v>
      </c>
      <c r="G360" s="19">
        <f t="shared" si="60"/>
        <v>-4872.039510985671</v>
      </c>
      <c r="H360" s="14">
        <f t="shared" si="61"/>
        <v>360.7680172752724</v>
      </c>
      <c r="I360" s="14">
        <f t="shared" si="62"/>
        <v>0</v>
      </c>
    </row>
    <row r="361" spans="1:9" ht="12.75">
      <c r="A361" s="19">
        <f t="shared" si="54"/>
        <v>35.90000000000024</v>
      </c>
      <c r="B361" s="19">
        <f t="shared" si="55"/>
        <v>42.44329615003198</v>
      </c>
      <c r="C361" s="19">
        <f t="shared" si="56"/>
        <v>-316.59048913367803</v>
      </c>
      <c r="D361" s="13">
        <f t="shared" si="57"/>
        <v>-1.4375272423401917</v>
      </c>
      <c r="E361" s="13">
        <f t="shared" si="58"/>
        <v>319.42287206457337</v>
      </c>
      <c r="F361" s="19">
        <f t="shared" si="59"/>
        <v>1523.7143317861385</v>
      </c>
      <c r="G361" s="19">
        <f t="shared" si="60"/>
        <v>-4903.598559899038</v>
      </c>
      <c r="H361" s="14">
        <f t="shared" si="61"/>
        <v>360.7680172752724</v>
      </c>
      <c r="I361" s="14">
        <f t="shared" si="62"/>
        <v>0</v>
      </c>
    </row>
    <row r="362" spans="1:9" ht="12.75">
      <c r="A362" s="19">
        <f t="shared" si="54"/>
        <v>36.00000000000024</v>
      </c>
      <c r="B362" s="19">
        <f t="shared" si="55"/>
        <v>42.44329615003198</v>
      </c>
      <c r="C362" s="19">
        <f t="shared" si="56"/>
        <v>-317.59048913367803</v>
      </c>
      <c r="D362" s="13">
        <f t="shared" si="57"/>
        <v>-1.4379419399941207</v>
      </c>
      <c r="E362" s="13">
        <f t="shared" si="58"/>
        <v>320.41403242718343</v>
      </c>
      <c r="F362" s="19">
        <f t="shared" si="59"/>
        <v>1527.9586614011416</v>
      </c>
      <c r="G362" s="19">
        <f t="shared" si="60"/>
        <v>-4935.257608812406</v>
      </c>
      <c r="H362" s="14">
        <f t="shared" si="61"/>
        <v>360.7680172752724</v>
      </c>
      <c r="I362" s="14">
        <f t="shared" si="62"/>
        <v>0</v>
      </c>
    </row>
    <row r="363" spans="1:9" ht="12.75">
      <c r="A363" s="19">
        <f t="shared" si="54"/>
        <v>36.10000000000024</v>
      </c>
      <c r="B363" s="19">
        <f t="shared" si="55"/>
        <v>42.44329615003198</v>
      </c>
      <c r="C363" s="19">
        <f t="shared" si="56"/>
        <v>-318.59048913367803</v>
      </c>
      <c r="D363" s="13">
        <f t="shared" si="57"/>
        <v>-1.4383540798599699</v>
      </c>
      <c r="E363" s="13">
        <f t="shared" si="58"/>
        <v>321.4052475528605</v>
      </c>
      <c r="F363" s="19">
        <f t="shared" si="59"/>
        <v>1532.2029910161448</v>
      </c>
      <c r="G363" s="19">
        <f t="shared" si="60"/>
        <v>-4967.016657725774</v>
      </c>
      <c r="H363" s="14">
        <f t="shared" si="61"/>
        <v>360.7680172752724</v>
      </c>
      <c r="I363" s="14">
        <f t="shared" si="62"/>
        <v>0</v>
      </c>
    </row>
    <row r="364" spans="1:9" ht="12.75">
      <c r="A364" s="19">
        <f t="shared" si="54"/>
        <v>36.200000000000244</v>
      </c>
      <c r="B364" s="19">
        <f t="shared" si="55"/>
        <v>42.44329615003198</v>
      </c>
      <c r="C364" s="19">
        <f t="shared" si="56"/>
        <v>-319.59048913367803</v>
      </c>
      <c r="D364" s="13">
        <f t="shared" si="57"/>
        <v>-1.4387636853902956</v>
      </c>
      <c r="E364" s="13">
        <f t="shared" si="58"/>
        <v>322.39651693649375</v>
      </c>
      <c r="F364" s="19">
        <f t="shared" si="59"/>
        <v>1536.447320631148</v>
      </c>
      <c r="G364" s="19">
        <f t="shared" si="60"/>
        <v>-4998.875706639142</v>
      </c>
      <c r="H364" s="14">
        <f t="shared" si="61"/>
        <v>360.7680172752724</v>
      </c>
      <c r="I364" s="14">
        <f t="shared" si="62"/>
        <v>0</v>
      </c>
    </row>
    <row r="365" spans="1:9" ht="12.75">
      <c r="A365" s="19">
        <f t="shared" si="54"/>
        <v>36.300000000000246</v>
      </c>
      <c r="B365" s="19">
        <f t="shared" si="55"/>
        <v>42.44329615003198</v>
      </c>
      <c r="C365" s="19">
        <f t="shared" si="56"/>
        <v>-320.59048913367803</v>
      </c>
      <c r="D365" s="13">
        <f t="shared" si="57"/>
        <v>-1.4391707797535103</v>
      </c>
      <c r="E365" s="13">
        <f t="shared" si="58"/>
        <v>323.3878400791382</v>
      </c>
      <c r="F365" s="19">
        <f t="shared" si="59"/>
        <v>1540.691650246151</v>
      </c>
      <c r="G365" s="19">
        <f t="shared" si="60"/>
        <v>-5030.83475555251</v>
      </c>
      <c r="H365" s="14">
        <f t="shared" si="61"/>
        <v>360.7680172752724</v>
      </c>
      <c r="I365" s="14">
        <f t="shared" si="62"/>
        <v>0</v>
      </c>
    </row>
    <row r="366" spans="1:9" ht="12.75">
      <c r="A366" s="19">
        <f t="shared" si="54"/>
        <v>36.40000000000025</v>
      </c>
      <c r="B366" s="19">
        <f t="shared" si="55"/>
        <v>42.44329615003198</v>
      </c>
      <c r="C366" s="19">
        <f t="shared" si="56"/>
        <v>-321.59048913367803</v>
      </c>
      <c r="D366" s="13">
        <f t="shared" si="57"/>
        <v>-1.4395753858381468</v>
      </c>
      <c r="E366" s="13">
        <f t="shared" si="58"/>
        <v>324.37921648792116</v>
      </c>
      <c r="F366" s="19">
        <f t="shared" si="59"/>
        <v>1544.9359798611542</v>
      </c>
      <c r="G366" s="19">
        <f t="shared" si="60"/>
        <v>-5062.893804465877</v>
      </c>
      <c r="H366" s="14">
        <f t="shared" si="61"/>
        <v>360.7680172752724</v>
      </c>
      <c r="I366" s="14">
        <f t="shared" si="62"/>
        <v>0</v>
      </c>
    </row>
    <row r="367" spans="1:9" ht="12.75">
      <c r="A367" s="19">
        <f t="shared" si="54"/>
        <v>36.50000000000025</v>
      </c>
      <c r="B367" s="19">
        <f t="shared" si="55"/>
        <v>42.44329615003198</v>
      </c>
      <c r="C367" s="19">
        <f t="shared" si="56"/>
        <v>-322.59048913367803</v>
      </c>
      <c r="D367" s="13">
        <f t="shared" si="57"/>
        <v>-1.4399775262570476</v>
      </c>
      <c r="E367" s="13">
        <f t="shared" si="58"/>
        <v>325.3706456759505</v>
      </c>
      <c r="F367" s="19">
        <f t="shared" si="59"/>
        <v>1549.1803094761574</v>
      </c>
      <c r="G367" s="19">
        <f t="shared" si="60"/>
        <v>-5095.052853379245</v>
      </c>
      <c r="H367" s="14">
        <f t="shared" si="61"/>
        <v>360.7680172752724</v>
      </c>
      <c r="I367" s="14">
        <f t="shared" si="62"/>
        <v>0</v>
      </c>
    </row>
    <row r="368" spans="1:9" ht="12.75">
      <c r="A368" s="19">
        <f t="shared" si="54"/>
        <v>36.60000000000025</v>
      </c>
      <c r="B368" s="19">
        <f t="shared" si="55"/>
        <v>42.44329615003198</v>
      </c>
      <c r="C368" s="19">
        <f t="shared" si="56"/>
        <v>-323.59048913367803</v>
      </c>
      <c r="D368" s="13">
        <f t="shared" si="57"/>
        <v>-1.440377223351477</v>
      </c>
      <c r="E368" s="13">
        <f t="shared" si="58"/>
        <v>326.36212716222497</v>
      </c>
      <c r="F368" s="19">
        <f t="shared" si="59"/>
        <v>1553.4246390911605</v>
      </c>
      <c r="G368" s="19">
        <f t="shared" si="60"/>
        <v>-5127.311902292613</v>
      </c>
      <c r="H368" s="14">
        <f t="shared" si="61"/>
        <v>360.7680172752724</v>
      </c>
      <c r="I368" s="14">
        <f t="shared" si="62"/>
        <v>0</v>
      </c>
    </row>
    <row r="369" spans="1:9" ht="12.75">
      <c r="A369" s="19">
        <f t="shared" si="54"/>
        <v>36.70000000000025</v>
      </c>
      <c r="B369" s="19">
        <f t="shared" si="55"/>
        <v>42.44329615003198</v>
      </c>
      <c r="C369" s="19">
        <f t="shared" si="56"/>
        <v>-324.59048913367803</v>
      </c>
      <c r="D369" s="13">
        <f t="shared" si="57"/>
        <v>-1.440774499195163</v>
      </c>
      <c r="E369" s="13">
        <f t="shared" si="58"/>
        <v>327.3536604715452</v>
      </c>
      <c r="F369" s="19">
        <f t="shared" si="59"/>
        <v>1557.6689687061637</v>
      </c>
      <c r="G369" s="19">
        <f t="shared" si="60"/>
        <v>-5159.670951205981</v>
      </c>
      <c r="H369" s="14">
        <f t="shared" si="61"/>
        <v>360.7680172752724</v>
      </c>
      <c r="I369" s="14">
        <f t="shared" si="62"/>
        <v>0</v>
      </c>
    </row>
    <row r="370" spans="1:9" ht="12.75">
      <c r="A370" s="19">
        <f t="shared" si="54"/>
        <v>36.80000000000025</v>
      </c>
      <c r="B370" s="19">
        <f t="shared" si="55"/>
        <v>42.44329615003198</v>
      </c>
      <c r="C370" s="19">
        <f t="shared" si="56"/>
        <v>-325.59048913367803</v>
      </c>
      <c r="D370" s="13">
        <f t="shared" si="57"/>
        <v>-1.4411693755982653</v>
      </c>
      <c r="E370" s="13">
        <f t="shared" si="58"/>
        <v>328.3452451344271</v>
      </c>
      <c r="F370" s="19">
        <f t="shared" si="59"/>
        <v>1561.9132983211668</v>
      </c>
      <c r="G370" s="19">
        <f t="shared" si="60"/>
        <v>-5192.130000119349</v>
      </c>
      <c r="H370" s="14">
        <f t="shared" si="61"/>
        <v>360.7680172752724</v>
      </c>
      <c r="I370" s="14">
        <f t="shared" si="62"/>
        <v>0</v>
      </c>
    </row>
    <row r="371" spans="1:9" ht="12.75">
      <c r="A371" s="19">
        <f t="shared" si="54"/>
        <v>36.900000000000254</v>
      </c>
      <c r="B371" s="19">
        <f t="shared" si="55"/>
        <v>42.44329615003198</v>
      </c>
      <c r="C371" s="19">
        <f t="shared" si="56"/>
        <v>-326.59048913367803</v>
      </c>
      <c r="D371" s="13">
        <f t="shared" si="57"/>
        <v>-1.4415618741112752</v>
      </c>
      <c r="E371" s="13">
        <f t="shared" si="58"/>
        <v>329.33688068701684</v>
      </c>
      <c r="F371" s="19">
        <f t="shared" si="59"/>
        <v>1566.15762793617</v>
      </c>
      <c r="G371" s="19">
        <f t="shared" si="60"/>
        <v>-5224.689049032716</v>
      </c>
      <c r="H371" s="14">
        <f t="shared" si="61"/>
        <v>360.7680172752724</v>
      </c>
      <c r="I371" s="14">
        <f t="shared" si="62"/>
        <v>0</v>
      </c>
    </row>
    <row r="372" spans="1:9" ht="12.75">
      <c r="A372" s="19">
        <f t="shared" si="54"/>
        <v>37.000000000000256</v>
      </c>
      <c r="B372" s="19">
        <f t="shared" si="55"/>
        <v>42.44329615003198</v>
      </c>
      <c r="C372" s="19">
        <f t="shared" si="56"/>
        <v>-327.59048913367803</v>
      </c>
      <c r="D372" s="13">
        <f t="shared" si="57"/>
        <v>-1.4419520160288466</v>
      </c>
      <c r="E372" s="13">
        <f t="shared" si="58"/>
        <v>330.32856667100674</v>
      </c>
      <c r="F372" s="19">
        <f t="shared" si="59"/>
        <v>1570.4019575511732</v>
      </c>
      <c r="G372" s="19">
        <f t="shared" si="60"/>
        <v>-5257.348097946084</v>
      </c>
      <c r="H372" s="14">
        <f t="shared" si="61"/>
        <v>360.7680172752724</v>
      </c>
      <c r="I372" s="14">
        <f t="shared" si="62"/>
        <v>0</v>
      </c>
    </row>
    <row r="373" spans="1:9" ht="12.75">
      <c r="A373" s="19">
        <f t="shared" si="54"/>
        <v>37.10000000000026</v>
      </c>
      <c r="B373" s="19">
        <f t="shared" si="55"/>
        <v>42.44329615003198</v>
      </c>
      <c r="C373" s="19">
        <f t="shared" si="56"/>
        <v>-328.59048913367803</v>
      </c>
      <c r="D373" s="13">
        <f t="shared" si="57"/>
        <v>-1.4423398223935575</v>
      </c>
      <c r="E373" s="13">
        <f t="shared" si="58"/>
        <v>331.32030263355296</v>
      </c>
      <c r="F373" s="19">
        <f t="shared" si="59"/>
        <v>1574.6462871661763</v>
      </c>
      <c r="G373" s="19">
        <f t="shared" si="60"/>
        <v>-5290.107146859452</v>
      </c>
      <c r="H373" s="14">
        <f t="shared" si="61"/>
        <v>360.7680172752724</v>
      </c>
      <c r="I373" s="14">
        <f t="shared" si="62"/>
        <v>0</v>
      </c>
    </row>
    <row r="374" spans="1:9" ht="12.75">
      <c r="A374" s="19">
        <f t="shared" si="54"/>
        <v>37.20000000000026</v>
      </c>
      <c r="B374" s="19">
        <f t="shared" si="55"/>
        <v>42.44329615003198</v>
      </c>
      <c r="C374" s="19">
        <f t="shared" si="56"/>
        <v>-329.59048913367803</v>
      </c>
      <c r="D374" s="13">
        <f t="shared" si="57"/>
        <v>-1.4427253139996095</v>
      </c>
      <c r="E374" s="13">
        <f t="shared" si="58"/>
        <v>332.3120881271947</v>
      </c>
      <c r="F374" s="19">
        <f t="shared" si="59"/>
        <v>1578.8906167811795</v>
      </c>
      <c r="G374" s="19">
        <f t="shared" si="60"/>
        <v>-5322.966195772819</v>
      </c>
      <c r="H374" s="14">
        <f t="shared" si="61"/>
        <v>360.7680172752724</v>
      </c>
      <c r="I374" s="14">
        <f t="shared" si="62"/>
        <v>0</v>
      </c>
    </row>
    <row r="375" spans="1:9" ht="12.75">
      <c r="A375" s="19">
        <f t="shared" si="54"/>
        <v>37.30000000000026</v>
      </c>
      <c r="B375" s="19">
        <f t="shared" si="55"/>
        <v>42.44329615003198</v>
      </c>
      <c r="C375" s="19">
        <f t="shared" si="56"/>
        <v>-330.59048913367803</v>
      </c>
      <c r="D375" s="13">
        <f t="shared" si="57"/>
        <v>-1.4431085113964595</v>
      </c>
      <c r="E375" s="13">
        <f t="shared" si="58"/>
        <v>333.3039227097752</v>
      </c>
      <c r="F375" s="19">
        <f t="shared" si="59"/>
        <v>1583.1349463961826</v>
      </c>
      <c r="G375" s="19">
        <f t="shared" si="60"/>
        <v>-5355.925244686187</v>
      </c>
      <c r="H375" s="14">
        <f t="shared" si="61"/>
        <v>360.7680172752724</v>
      </c>
      <c r="I375" s="14">
        <f t="shared" si="62"/>
        <v>0</v>
      </c>
    </row>
    <row r="376" spans="1:9" ht="12.75">
      <c r="A376" s="19">
        <f t="shared" si="54"/>
        <v>37.40000000000026</v>
      </c>
      <c r="B376" s="19">
        <f t="shared" si="55"/>
        <v>42.44329615003198</v>
      </c>
      <c r="C376" s="19">
        <f t="shared" si="56"/>
        <v>-331.59048913367803</v>
      </c>
      <c r="D376" s="13">
        <f t="shared" si="57"/>
        <v>-1.4434894348923901</v>
      </c>
      <c r="E376" s="13">
        <f t="shared" si="58"/>
        <v>334.29580594436294</v>
      </c>
      <c r="F376" s="19">
        <f t="shared" si="59"/>
        <v>1587.3792760111858</v>
      </c>
      <c r="G376" s="19">
        <f t="shared" si="60"/>
        <v>-5388.984293599555</v>
      </c>
      <c r="H376" s="14">
        <f t="shared" si="61"/>
        <v>360.7680172752724</v>
      </c>
      <c r="I376" s="14">
        <f t="shared" si="62"/>
        <v>0</v>
      </c>
    </row>
    <row r="377" spans="1:9" ht="12.75">
      <c r="A377" s="19">
        <f t="shared" si="54"/>
        <v>37.50000000000026</v>
      </c>
      <c r="B377" s="19">
        <f t="shared" si="55"/>
        <v>42.44329615003198</v>
      </c>
      <c r="C377" s="19">
        <f t="shared" si="56"/>
        <v>-332.59048913367803</v>
      </c>
      <c r="D377" s="13">
        <f t="shared" si="57"/>
        <v>-1.443868104558017</v>
      </c>
      <c r="E377" s="13">
        <f t="shared" si="58"/>
        <v>335.28773739917557</v>
      </c>
      <c r="F377" s="19">
        <f t="shared" si="59"/>
        <v>1591.623605626189</v>
      </c>
      <c r="G377" s="19">
        <f t="shared" si="60"/>
        <v>-5422.143342512923</v>
      </c>
      <c r="H377" s="14">
        <f t="shared" si="61"/>
        <v>360.7680172752724</v>
      </c>
      <c r="I377" s="14">
        <f t="shared" si="62"/>
        <v>0</v>
      </c>
    </row>
    <row r="378" spans="1:9" ht="12.75">
      <c r="A378" s="19">
        <f t="shared" si="54"/>
        <v>37.600000000000264</v>
      </c>
      <c r="B378" s="19">
        <f t="shared" si="55"/>
        <v>42.44329615003198</v>
      </c>
      <c r="C378" s="19">
        <f t="shared" si="56"/>
        <v>-333.59048913367803</v>
      </c>
      <c r="D378" s="13">
        <f t="shared" si="57"/>
        <v>-1.4442445402297366</v>
      </c>
      <c r="E378" s="13">
        <f t="shared" si="58"/>
        <v>336.2797166475044</v>
      </c>
      <c r="F378" s="19">
        <f t="shared" si="59"/>
        <v>1595.867935241192</v>
      </c>
      <c r="G378" s="19">
        <f t="shared" si="60"/>
        <v>-5455.402391426291</v>
      </c>
      <c r="H378" s="14">
        <f t="shared" si="61"/>
        <v>360.7680172752724</v>
      </c>
      <c r="I378" s="14">
        <f t="shared" si="62"/>
        <v>0</v>
      </c>
    </row>
    <row r="379" spans="1:9" ht="12.75">
      <c r="A379" s="19">
        <f t="shared" si="54"/>
        <v>37.700000000000266</v>
      </c>
      <c r="B379" s="19">
        <f t="shared" si="55"/>
        <v>42.44329615003198</v>
      </c>
      <c r="C379" s="19">
        <f t="shared" si="56"/>
        <v>-334.59048913367803</v>
      </c>
      <c r="D379" s="13">
        <f t="shared" si="57"/>
        <v>-1.444618761513113</v>
      </c>
      <c r="E379" s="13">
        <f t="shared" si="58"/>
        <v>337.27174326764055</v>
      </c>
      <c r="F379" s="19">
        <f t="shared" si="59"/>
        <v>1600.1122648561952</v>
      </c>
      <c r="G379" s="19">
        <f t="shared" si="60"/>
        <v>-5488.761440339658</v>
      </c>
      <c r="H379" s="14">
        <f t="shared" si="61"/>
        <v>360.7680172752724</v>
      </c>
      <c r="I379" s="14">
        <f t="shared" si="62"/>
        <v>0</v>
      </c>
    </row>
    <row r="380" spans="1:9" ht="12.75">
      <c r="A380" s="19">
        <f t="shared" si="54"/>
        <v>37.80000000000027</v>
      </c>
      <c r="B380" s="19">
        <f t="shared" si="55"/>
        <v>42.44329615003198</v>
      </c>
      <c r="C380" s="19">
        <f t="shared" si="56"/>
        <v>-335.59048913367803</v>
      </c>
      <c r="D380" s="13">
        <f t="shared" si="57"/>
        <v>-1.444990787786208</v>
      </c>
      <c r="E380" s="13">
        <f t="shared" si="58"/>
        <v>338.2638168428018</v>
      </c>
      <c r="F380" s="19">
        <f t="shared" si="59"/>
        <v>1604.3565944711984</v>
      </c>
      <c r="G380" s="19">
        <f t="shared" si="60"/>
        <v>-5522.220489253026</v>
      </c>
      <c r="H380" s="14">
        <f t="shared" si="61"/>
        <v>360.7680172752724</v>
      </c>
      <c r="I380" s="14">
        <f t="shared" si="62"/>
        <v>0</v>
      </c>
    </row>
    <row r="381" spans="1:9" ht="12.75">
      <c r="A381" s="19">
        <f t="shared" si="54"/>
        <v>37.90000000000027</v>
      </c>
      <c r="B381" s="19">
        <f t="shared" si="55"/>
        <v>42.44329615003198</v>
      </c>
      <c r="C381" s="19">
        <f t="shared" si="56"/>
        <v>-336.59048913367803</v>
      </c>
      <c r="D381" s="13">
        <f t="shared" si="57"/>
        <v>-1.4453606382028532</v>
      </c>
      <c r="E381" s="13">
        <f t="shared" si="58"/>
        <v>339.2559369610618</v>
      </c>
      <c r="F381" s="19">
        <f t="shared" si="59"/>
        <v>1608.6009240862015</v>
      </c>
      <c r="G381" s="19">
        <f t="shared" si="60"/>
        <v>-5555.779538166394</v>
      </c>
      <c r="H381" s="14">
        <f t="shared" si="61"/>
        <v>360.7680172752724</v>
      </c>
      <c r="I381" s="14">
        <f t="shared" si="62"/>
        <v>0</v>
      </c>
    </row>
    <row r="382" spans="1:9" ht="12.75">
      <c r="A382" s="19">
        <f t="shared" si="54"/>
        <v>38.00000000000027</v>
      </c>
      <c r="B382" s="19">
        <f t="shared" si="55"/>
        <v>42.44329615003198</v>
      </c>
      <c r="C382" s="19">
        <f t="shared" si="56"/>
        <v>-337.59048913367803</v>
      </c>
      <c r="D382" s="13">
        <f t="shared" si="57"/>
        <v>-1.4457283316958658</v>
      </c>
      <c r="E382" s="13">
        <f t="shared" si="58"/>
        <v>340.24810321527923</v>
      </c>
      <c r="F382" s="19">
        <f t="shared" si="59"/>
        <v>1612.8452537012047</v>
      </c>
      <c r="G382" s="19">
        <f t="shared" si="60"/>
        <v>-5589.438587079761</v>
      </c>
      <c r="H382" s="14">
        <f t="shared" si="61"/>
        <v>360.7680172752724</v>
      </c>
      <c r="I382" s="14">
        <f t="shared" si="62"/>
        <v>0</v>
      </c>
    </row>
    <row r="383" spans="1:9" ht="12.75">
      <c r="A383" s="19">
        <f t="shared" si="54"/>
        <v>38.10000000000027</v>
      </c>
      <c r="B383" s="19">
        <f t="shared" si="55"/>
        <v>42.44329615003198</v>
      </c>
      <c r="C383" s="19">
        <f t="shared" si="56"/>
        <v>-338.59048913367803</v>
      </c>
      <c r="D383" s="13">
        <f t="shared" si="57"/>
        <v>-1.4460938869802102</v>
      </c>
      <c r="E383" s="13">
        <f t="shared" si="58"/>
        <v>341.2403152030291</v>
      </c>
      <c r="F383" s="19">
        <f t="shared" si="59"/>
        <v>1617.0895833162078</v>
      </c>
      <c r="G383" s="19">
        <f t="shared" si="60"/>
        <v>-5623.19763599313</v>
      </c>
      <c r="H383" s="14">
        <f t="shared" si="61"/>
        <v>360.7680172752724</v>
      </c>
      <c r="I383" s="14">
        <f t="shared" si="62"/>
        <v>0</v>
      </c>
    </row>
    <row r="384" spans="1:9" ht="12.75">
      <c r="A384" s="19">
        <f t="shared" si="54"/>
        <v>38.20000000000027</v>
      </c>
      <c r="B384" s="19">
        <f t="shared" si="55"/>
        <v>42.44329615003198</v>
      </c>
      <c r="C384" s="19">
        <f t="shared" si="56"/>
        <v>-339.59048913367803</v>
      </c>
      <c r="D384" s="13">
        <f t="shared" si="57"/>
        <v>-1.446457322556106</v>
      </c>
      <c r="E384" s="13">
        <f t="shared" si="58"/>
        <v>342.23257252653497</v>
      </c>
      <c r="F384" s="19">
        <f t="shared" si="59"/>
        <v>1621.333912931211</v>
      </c>
      <c r="G384" s="19">
        <f t="shared" si="60"/>
        <v>-5657.056684906497</v>
      </c>
      <c r="H384" s="14">
        <f t="shared" si="61"/>
        <v>360.7680172752724</v>
      </c>
      <c r="I384" s="14">
        <f t="shared" si="62"/>
        <v>0</v>
      </c>
    </row>
    <row r="385" spans="1:9" ht="12.75">
      <c r="A385" s="19">
        <f t="shared" si="54"/>
        <v>38.300000000000274</v>
      </c>
      <c r="B385" s="19">
        <f t="shared" si="55"/>
        <v>42.44329615003198</v>
      </c>
      <c r="C385" s="19">
        <f t="shared" si="56"/>
        <v>-340.59048913367803</v>
      </c>
      <c r="D385" s="13">
        <f t="shared" si="57"/>
        <v>-1.4468186567120822</v>
      </c>
      <c r="E385" s="13">
        <f t="shared" si="58"/>
        <v>343.22487479260207</v>
      </c>
      <c r="F385" s="19">
        <f t="shared" si="59"/>
        <v>1625.5782425462141</v>
      </c>
      <c r="G385" s="19">
        <f t="shared" si="60"/>
        <v>-5691.015733819865</v>
      </c>
      <c r="H385" s="14">
        <f t="shared" si="61"/>
        <v>360.7680172752724</v>
      </c>
      <c r="I385" s="14">
        <f t="shared" si="62"/>
        <v>0</v>
      </c>
    </row>
    <row r="386" spans="1:9" ht="12.75">
      <c r="A386" s="19">
        <f t="shared" si="54"/>
        <v>38.400000000000276</v>
      </c>
      <c r="B386" s="19">
        <f t="shared" si="55"/>
        <v>42.44329615003198</v>
      </c>
      <c r="C386" s="19">
        <f t="shared" si="56"/>
        <v>-341.59048913367803</v>
      </c>
      <c r="D386" s="13">
        <f t="shared" si="57"/>
        <v>-1.4471779075279803</v>
      </c>
      <c r="E386" s="13">
        <f t="shared" si="58"/>
        <v>344.217221612552</v>
      </c>
      <c r="F386" s="19">
        <f t="shared" si="59"/>
        <v>1629.8225721612173</v>
      </c>
      <c r="G386" s="19">
        <f t="shared" si="60"/>
        <v>-5725.0747827332325</v>
      </c>
      <c r="H386" s="14">
        <f t="shared" si="61"/>
        <v>360.7680172752724</v>
      </c>
      <c r="I386" s="14">
        <f t="shared" si="62"/>
        <v>0</v>
      </c>
    </row>
    <row r="387" spans="1:9" ht="12.75">
      <c r="A387" s="19">
        <f t="shared" si="54"/>
        <v>38.50000000000028</v>
      </c>
      <c r="B387" s="19">
        <f t="shared" si="55"/>
        <v>42.44329615003198</v>
      </c>
      <c r="C387" s="19">
        <f t="shared" si="56"/>
        <v>-342.59048913367803</v>
      </c>
      <c r="D387" s="13">
        <f t="shared" si="57"/>
        <v>-1.447535092877907</v>
      </c>
      <c r="E387" s="13">
        <f t="shared" si="58"/>
        <v>345.20961260215813</v>
      </c>
      <c r="F387" s="19">
        <f t="shared" si="59"/>
        <v>1634.0669017762204</v>
      </c>
      <c r="G387" s="19">
        <f t="shared" si="60"/>
        <v>-5759.2338316466</v>
      </c>
      <c r="H387" s="14">
        <f t="shared" si="61"/>
        <v>360.7680172752724</v>
      </c>
      <c r="I387" s="14">
        <f t="shared" si="62"/>
        <v>0</v>
      </c>
    </row>
    <row r="388" spans="1:9" ht="12.75">
      <c r="A388" s="19">
        <f t="shared" si="54"/>
        <v>38.60000000000028</v>
      </c>
      <c r="B388" s="19">
        <f t="shared" si="55"/>
        <v>42.44329615003198</v>
      </c>
      <c r="C388" s="19">
        <f t="shared" si="56"/>
        <v>-343.59048913367803</v>
      </c>
      <c r="D388" s="13">
        <f t="shared" si="57"/>
        <v>-1.4478902304331365</v>
      </c>
      <c r="E388" s="13">
        <f t="shared" si="58"/>
        <v>346.2020473815824</v>
      </c>
      <c r="F388" s="19">
        <f t="shared" si="59"/>
        <v>1638.3112313912236</v>
      </c>
      <c r="G388" s="19">
        <f t="shared" si="60"/>
        <v>-5793.492880559968</v>
      </c>
      <c r="H388" s="14">
        <f t="shared" si="61"/>
        <v>360.7680172752724</v>
      </c>
      <c r="I388" s="14">
        <f t="shared" si="62"/>
        <v>0</v>
      </c>
    </row>
    <row r="389" spans="1:9" ht="12.75">
      <c r="A389" s="19">
        <f t="shared" si="54"/>
        <v>38.70000000000028</v>
      </c>
      <c r="B389" s="19">
        <f t="shared" si="55"/>
        <v>42.44329615003198</v>
      </c>
      <c r="C389" s="19">
        <f t="shared" si="56"/>
        <v>-344.59048913367803</v>
      </c>
      <c r="D389" s="13">
        <f t="shared" si="57"/>
        <v>-1.448243337664965</v>
      </c>
      <c r="E389" s="13">
        <f t="shared" si="58"/>
        <v>347.19452557531315</v>
      </c>
      <c r="F389" s="19">
        <f t="shared" si="59"/>
        <v>1642.5555610062268</v>
      </c>
      <c r="G389" s="19">
        <f t="shared" si="60"/>
        <v>-5827.851929473336</v>
      </c>
      <c r="H389" s="14">
        <f t="shared" si="61"/>
        <v>360.7680172752724</v>
      </c>
      <c r="I389" s="14">
        <f t="shared" si="62"/>
        <v>0</v>
      </c>
    </row>
    <row r="390" spans="1:9" ht="12.75">
      <c r="A390" s="19">
        <f t="shared" si="54"/>
        <v>38.80000000000028</v>
      </c>
      <c r="B390" s="19">
        <f t="shared" si="55"/>
        <v>42.44329615003198</v>
      </c>
      <c r="C390" s="19">
        <f t="shared" si="56"/>
        <v>-345.59048913367803</v>
      </c>
      <c r="D390" s="13">
        <f t="shared" si="57"/>
        <v>-1.4485944318475161</v>
      </c>
      <c r="E390" s="13">
        <f t="shared" si="58"/>
        <v>348.1870468121038</v>
      </c>
      <c r="F390" s="19">
        <f t="shared" si="59"/>
        <v>1646.79989062123</v>
      </c>
      <c r="G390" s="19">
        <f t="shared" si="60"/>
        <v>-5862.310978386704</v>
      </c>
      <c r="H390" s="14">
        <f t="shared" si="61"/>
        <v>360.7680172752724</v>
      </c>
      <c r="I390" s="14">
        <f t="shared" si="62"/>
        <v>0</v>
      </c>
    </row>
    <row r="391" spans="1:9" ht="12.75">
      <c r="A391" s="19">
        <f t="shared" si="54"/>
        <v>38.90000000000028</v>
      </c>
      <c r="B391" s="19">
        <f t="shared" si="55"/>
        <v>42.44329615003198</v>
      </c>
      <c r="C391" s="19">
        <f t="shared" si="56"/>
        <v>-346.59048913367803</v>
      </c>
      <c r="D391" s="13">
        <f t="shared" si="57"/>
        <v>-1.4489435300605007</v>
      </c>
      <c r="E391" s="13">
        <f t="shared" si="58"/>
        <v>349.1796107249126</v>
      </c>
      <c r="F391" s="19">
        <f t="shared" si="59"/>
        <v>1651.044220236233</v>
      </c>
      <c r="G391" s="19">
        <f t="shared" si="60"/>
        <v>-5896.870027300071</v>
      </c>
      <c r="H391" s="14">
        <f t="shared" si="61"/>
        <v>360.7680172752724</v>
      </c>
      <c r="I391" s="14">
        <f t="shared" si="62"/>
        <v>0</v>
      </c>
    </row>
    <row r="392" spans="1:9" ht="12.75">
      <c r="A392" s="19">
        <f t="shared" si="54"/>
        <v>39.000000000000284</v>
      </c>
      <c r="B392" s="19">
        <f t="shared" si="55"/>
        <v>42.44329615003198</v>
      </c>
      <c r="C392" s="19">
        <f t="shared" si="56"/>
        <v>-347.59048913367803</v>
      </c>
      <c r="D392" s="13">
        <f t="shared" si="57"/>
        <v>-1.4492906491919297</v>
      </c>
      <c r="E392" s="13">
        <f t="shared" si="58"/>
        <v>350.17221695084385</v>
      </c>
      <c r="F392" s="19">
        <f t="shared" si="59"/>
        <v>1655.2885498512362</v>
      </c>
      <c r="G392" s="19">
        <f t="shared" si="60"/>
        <v>-5931.529076213439</v>
      </c>
      <c r="H392" s="14">
        <f t="shared" si="61"/>
        <v>360.7680172752724</v>
      </c>
      <c r="I392" s="14">
        <f t="shared" si="62"/>
        <v>0</v>
      </c>
    </row>
    <row r="393" spans="1:9" ht="12.75">
      <c r="A393" s="19">
        <f t="shared" si="54"/>
        <v>39.100000000000286</v>
      </c>
      <c r="B393" s="19">
        <f t="shared" si="55"/>
        <v>42.44329615003198</v>
      </c>
      <c r="C393" s="19">
        <f t="shared" si="56"/>
        <v>-348.59048913367803</v>
      </c>
      <c r="D393" s="13">
        <f t="shared" si="57"/>
        <v>-1.4496358059407828</v>
      </c>
      <c r="E393" s="13">
        <f t="shared" si="58"/>
        <v>351.1648651310894</v>
      </c>
      <c r="F393" s="19">
        <f t="shared" si="59"/>
        <v>1659.5328794662394</v>
      </c>
      <c r="G393" s="19">
        <f t="shared" si="60"/>
        <v>-5966.288125126807</v>
      </c>
      <c r="H393" s="14">
        <f t="shared" si="61"/>
        <v>360.7680172752724</v>
      </c>
      <c r="I393" s="14">
        <f t="shared" si="62"/>
        <v>0</v>
      </c>
    </row>
    <row r="394" spans="1:9" ht="12.75">
      <c r="A394" s="19">
        <f t="shared" si="54"/>
        <v>39.20000000000029</v>
      </c>
      <c r="B394" s="19">
        <f t="shared" si="55"/>
        <v>42.44329615003198</v>
      </c>
      <c r="C394" s="19">
        <f t="shared" si="56"/>
        <v>-349.59048913367803</v>
      </c>
      <c r="D394" s="13">
        <f t="shared" si="57"/>
        <v>-1.4499790168196325</v>
      </c>
      <c r="E394" s="13">
        <f t="shared" si="58"/>
        <v>352.1575549108716</v>
      </c>
      <c r="F394" s="19">
        <f t="shared" si="59"/>
        <v>1663.7772090812425</v>
      </c>
      <c r="G394" s="19">
        <f t="shared" si="60"/>
        <v>-6001.147174040175</v>
      </c>
      <c r="H394" s="14">
        <f t="shared" si="61"/>
        <v>360.7680172752724</v>
      </c>
      <c r="I394" s="14">
        <f t="shared" si="62"/>
        <v>0</v>
      </c>
    </row>
    <row r="395" spans="1:9" ht="12.75">
      <c r="A395" s="19">
        <f aca="true" t="shared" si="63" ref="A395:A458">A394+dt</f>
        <v>39.30000000000029</v>
      </c>
      <c r="B395" s="19">
        <f aca="true" t="shared" si="64" ref="B395:B458">B394-(kl*E394^p*COS(D394)+km*E394*SIN(D394))*(dt/m)</f>
        <v>42.44329615003198</v>
      </c>
      <c r="C395" s="19">
        <f aca="true" t="shared" si="65" ref="C395:C458">C394-g*dt-(kl*E394^p*SIN(D394)-km*E394*COS(D394))*(dt/m)</f>
        <v>-350.59048913367803</v>
      </c>
      <c r="D395" s="13">
        <f aca="true" t="shared" si="66" ref="D395:D458">ATAN(C395/B395)</f>
        <v>-1.4503202981572239</v>
      </c>
      <c r="E395" s="13">
        <f aca="true" t="shared" si="67" ref="E395:E458">SQRT(B395^2+C395^2)</f>
        <v>353.1502859393872</v>
      </c>
      <c r="F395" s="19">
        <f aca="true" t="shared" si="68" ref="F395:F458">F394+B394*dt</f>
        <v>1668.0215386962457</v>
      </c>
      <c r="G395" s="19">
        <f aca="true" t="shared" si="69" ref="G395:G458">G394+C394*dt</f>
        <v>-6036.106222953543</v>
      </c>
      <c r="H395" s="14">
        <f aca="true" t="shared" si="70" ref="H395:H458">IF(G395&gt;0,F395,H394)</f>
        <v>360.7680172752724</v>
      </c>
      <c r="I395" s="14">
        <f aca="true" t="shared" si="71" ref="I395:I458">IF(G395&gt;0,G395,0)</f>
        <v>0</v>
      </c>
    </row>
    <row r="396" spans="1:9" ht="12.75">
      <c r="A396" s="19">
        <f t="shared" si="63"/>
        <v>39.40000000000029</v>
      </c>
      <c r="B396" s="19">
        <f t="shared" si="64"/>
        <v>42.44329615003198</v>
      </c>
      <c r="C396" s="19">
        <f t="shared" si="65"/>
        <v>-351.59048913367803</v>
      </c>
      <c r="D396" s="13">
        <f t="shared" si="66"/>
        <v>-1.450659666101014</v>
      </c>
      <c r="E396" s="13">
        <f t="shared" si="67"/>
        <v>354.14305786975166</v>
      </c>
      <c r="F396" s="19">
        <f t="shared" si="68"/>
        <v>1672.2658683112488</v>
      </c>
      <c r="G396" s="19">
        <f t="shared" si="69"/>
        <v>-6071.16527186691</v>
      </c>
      <c r="H396" s="14">
        <f t="shared" si="70"/>
        <v>360.7680172752724</v>
      </c>
      <c r="I396" s="14">
        <f t="shared" si="71"/>
        <v>0</v>
      </c>
    </row>
    <row r="397" spans="1:9" ht="12.75">
      <c r="A397" s="19">
        <f t="shared" si="63"/>
        <v>39.50000000000029</v>
      </c>
      <c r="B397" s="19">
        <f t="shared" si="64"/>
        <v>42.44329615003198</v>
      </c>
      <c r="C397" s="19">
        <f t="shared" si="65"/>
        <v>-352.59048913367803</v>
      </c>
      <c r="D397" s="13">
        <f t="shared" si="66"/>
        <v>-1.4509971366196677</v>
      </c>
      <c r="E397" s="13">
        <f t="shared" si="67"/>
        <v>355.13587035894534</v>
      </c>
      <c r="F397" s="19">
        <f t="shared" si="68"/>
        <v>1676.510197926252</v>
      </c>
      <c r="G397" s="19">
        <f t="shared" si="69"/>
        <v>-6106.324320780278</v>
      </c>
      <c r="H397" s="14">
        <f t="shared" si="70"/>
        <v>360.7680172752724</v>
      </c>
      <c r="I397" s="14">
        <f t="shared" si="71"/>
        <v>0</v>
      </c>
    </row>
    <row r="398" spans="1:9" ht="12.75">
      <c r="A398" s="19">
        <f t="shared" si="63"/>
        <v>39.60000000000029</v>
      </c>
      <c r="B398" s="19">
        <f t="shared" si="64"/>
        <v>42.44329615003198</v>
      </c>
      <c r="C398" s="19">
        <f t="shared" si="65"/>
        <v>-353.59048913367803</v>
      </c>
      <c r="D398" s="13">
        <f t="shared" si="66"/>
        <v>-1.4513327255055126</v>
      </c>
      <c r="E398" s="13">
        <f t="shared" si="67"/>
        <v>356.1287230677596</v>
      </c>
      <c r="F398" s="19">
        <f t="shared" si="68"/>
        <v>1680.7545275412551</v>
      </c>
      <c r="G398" s="19">
        <f t="shared" si="69"/>
        <v>-6141.583369693646</v>
      </c>
      <c r="H398" s="14">
        <f t="shared" si="70"/>
        <v>360.7680172752724</v>
      </c>
      <c r="I398" s="14">
        <f t="shared" si="71"/>
        <v>0</v>
      </c>
    </row>
    <row r="399" spans="1:9" ht="12.75">
      <c r="A399" s="19">
        <f t="shared" si="63"/>
        <v>39.700000000000294</v>
      </c>
      <c r="B399" s="19">
        <f t="shared" si="64"/>
        <v>42.44329615003198</v>
      </c>
      <c r="C399" s="19">
        <f t="shared" si="65"/>
        <v>-354.59048913367803</v>
      </c>
      <c r="D399" s="13">
        <f t="shared" si="66"/>
        <v>-1.451666448376955</v>
      </c>
      <c r="E399" s="13">
        <f t="shared" si="67"/>
        <v>357.1216156607443</v>
      </c>
      <c r="F399" s="19">
        <f t="shared" si="68"/>
        <v>1684.9988571562583</v>
      </c>
      <c r="G399" s="19">
        <f t="shared" si="69"/>
        <v>-6176.942418607014</v>
      </c>
      <c r="H399" s="14">
        <f t="shared" si="70"/>
        <v>360.7680172752724</v>
      </c>
      <c r="I399" s="14">
        <f t="shared" si="71"/>
        <v>0</v>
      </c>
    </row>
    <row r="400" spans="1:9" ht="12.75">
      <c r="A400" s="19">
        <f t="shared" si="63"/>
        <v>39.800000000000296</v>
      </c>
      <c r="B400" s="19">
        <f t="shared" si="64"/>
        <v>42.44329615003198</v>
      </c>
      <c r="C400" s="19">
        <f t="shared" si="65"/>
        <v>-355.59048913367803</v>
      </c>
      <c r="D400" s="13">
        <f t="shared" si="66"/>
        <v>-1.451998320680856</v>
      </c>
      <c r="E400" s="13">
        <f t="shared" si="67"/>
        <v>358.11454780615617</v>
      </c>
      <c r="F400" s="19">
        <f t="shared" si="68"/>
        <v>1689.2431867712614</v>
      </c>
      <c r="G400" s="19">
        <f t="shared" si="69"/>
        <v>-6212.401467520382</v>
      </c>
      <c r="H400" s="14">
        <f t="shared" si="70"/>
        <v>360.7680172752724</v>
      </c>
      <c r="I400" s="14">
        <f t="shared" si="71"/>
        <v>0</v>
      </c>
    </row>
    <row r="401" spans="1:9" ht="12.75">
      <c r="A401" s="19">
        <f t="shared" si="63"/>
        <v>39.9000000000003</v>
      </c>
      <c r="B401" s="19">
        <f t="shared" si="64"/>
        <v>42.44329615003198</v>
      </c>
      <c r="C401" s="19">
        <f t="shared" si="65"/>
        <v>-356.59048913367803</v>
      </c>
      <c r="D401" s="13">
        <f t="shared" si="66"/>
        <v>-1.4523283576948685</v>
      </c>
      <c r="E401" s="13">
        <f t="shared" si="67"/>
        <v>359.1075191759079</v>
      </c>
      <c r="F401" s="19">
        <f t="shared" si="68"/>
        <v>1693.4875163862646</v>
      </c>
      <c r="G401" s="19">
        <f t="shared" si="69"/>
        <v>-6247.960516433749</v>
      </c>
      <c r="H401" s="14">
        <f t="shared" si="70"/>
        <v>360.7680172752724</v>
      </c>
      <c r="I401" s="14">
        <f t="shared" si="71"/>
        <v>0</v>
      </c>
    </row>
    <row r="402" spans="1:9" ht="12.75">
      <c r="A402" s="19">
        <f t="shared" si="63"/>
        <v>40.0000000000003</v>
      </c>
      <c r="B402" s="19">
        <f t="shared" si="64"/>
        <v>42.44329615003198</v>
      </c>
      <c r="C402" s="19">
        <f t="shared" si="65"/>
        <v>-357.59048913367803</v>
      </c>
      <c r="D402" s="13">
        <f t="shared" si="66"/>
        <v>-1.452656574529736</v>
      </c>
      <c r="E402" s="13">
        <f t="shared" si="67"/>
        <v>360.1005294455181</v>
      </c>
      <c r="F402" s="19">
        <f t="shared" si="68"/>
        <v>1697.7318460012677</v>
      </c>
      <c r="G402" s="19">
        <f t="shared" si="69"/>
        <v>-6283.619565347117</v>
      </c>
      <c r="H402" s="14">
        <f t="shared" si="70"/>
        <v>360.7680172752724</v>
      </c>
      <c r="I402" s="14">
        <f t="shared" si="71"/>
        <v>0</v>
      </c>
    </row>
    <row r="403" spans="1:9" ht="12.75">
      <c r="A403" s="19">
        <f t="shared" si="63"/>
        <v>40.1000000000003</v>
      </c>
      <c r="B403" s="19">
        <f t="shared" si="64"/>
        <v>42.44329615003198</v>
      </c>
      <c r="C403" s="19">
        <f t="shared" si="65"/>
        <v>-358.59048913367803</v>
      </c>
      <c r="D403" s="13">
        <f t="shared" si="66"/>
        <v>-1.4529829861315557</v>
      </c>
      <c r="E403" s="13">
        <f t="shared" si="67"/>
        <v>361.09357829406184</v>
      </c>
      <c r="F403" s="19">
        <f t="shared" si="68"/>
        <v>1701.976175616271</v>
      </c>
      <c r="G403" s="19">
        <f t="shared" si="69"/>
        <v>-6319.378614260485</v>
      </c>
      <c r="H403" s="14">
        <f t="shared" si="70"/>
        <v>360.7680172752724</v>
      </c>
      <c r="I403" s="14">
        <f t="shared" si="71"/>
        <v>0</v>
      </c>
    </row>
    <row r="404" spans="1:9" ht="12.75">
      <c r="A404" s="19">
        <f t="shared" si="63"/>
        <v>40.2000000000003</v>
      </c>
      <c r="B404" s="19">
        <f t="shared" si="64"/>
        <v>42.44329615003198</v>
      </c>
      <c r="C404" s="19">
        <f t="shared" si="65"/>
        <v>-359.59048913367803</v>
      </c>
      <c r="D404" s="13">
        <f t="shared" si="66"/>
        <v>-1.453307607284004</v>
      </c>
      <c r="E404" s="13">
        <f t="shared" si="67"/>
        <v>362.08666540412275</v>
      </c>
      <c r="F404" s="19">
        <f t="shared" si="68"/>
        <v>1706.220505231274</v>
      </c>
      <c r="G404" s="19">
        <f t="shared" si="69"/>
        <v>-6355.2376631738525</v>
      </c>
      <c r="H404" s="14">
        <f t="shared" si="70"/>
        <v>360.7680172752724</v>
      </c>
      <c r="I404" s="14">
        <f t="shared" si="71"/>
        <v>0</v>
      </c>
    </row>
    <row r="405" spans="1:9" ht="12.75">
      <c r="A405" s="19">
        <f t="shared" si="63"/>
        <v>40.3000000000003</v>
      </c>
      <c r="B405" s="19">
        <f t="shared" si="64"/>
        <v>42.44329615003198</v>
      </c>
      <c r="C405" s="19">
        <f t="shared" si="65"/>
        <v>-360.59048913367803</v>
      </c>
      <c r="D405" s="13">
        <f t="shared" si="66"/>
        <v>-1.4536304526105257</v>
      </c>
      <c r="E405" s="13">
        <f t="shared" si="67"/>
        <v>363.0797904617448</v>
      </c>
      <c r="F405" s="19">
        <f t="shared" si="68"/>
        <v>1710.4648348462772</v>
      </c>
      <c r="G405" s="19">
        <f t="shared" si="69"/>
        <v>-6391.1967120872205</v>
      </c>
      <c r="H405" s="14">
        <f t="shared" si="70"/>
        <v>360.7680172752724</v>
      </c>
      <c r="I405" s="14">
        <f t="shared" si="71"/>
        <v>0</v>
      </c>
    </row>
    <row r="406" spans="1:9" ht="12.75">
      <c r="A406" s="19">
        <f t="shared" si="63"/>
        <v>40.400000000000304</v>
      </c>
      <c r="B406" s="19">
        <f t="shared" si="64"/>
        <v>42.44329615003198</v>
      </c>
      <c r="C406" s="19">
        <f t="shared" si="65"/>
        <v>-361.59048913367803</v>
      </c>
      <c r="D406" s="13">
        <f t="shared" si="66"/>
        <v>-1.4539515365764892</v>
      </c>
      <c r="E406" s="13">
        <f t="shared" si="67"/>
        <v>364.0729531563857</v>
      </c>
      <c r="F406" s="19">
        <f t="shared" si="68"/>
        <v>1714.7091644612804</v>
      </c>
      <c r="G406" s="19">
        <f t="shared" si="69"/>
        <v>-6427.255761000588</v>
      </c>
      <c r="H406" s="14">
        <f t="shared" si="70"/>
        <v>360.7680172752724</v>
      </c>
      <c r="I406" s="14">
        <f t="shared" si="71"/>
        <v>0</v>
      </c>
    </row>
    <row r="407" spans="1:9" ht="12.75">
      <c r="A407" s="19">
        <f t="shared" si="63"/>
        <v>40.500000000000306</v>
      </c>
      <c r="B407" s="19">
        <f t="shared" si="64"/>
        <v>42.44329615003198</v>
      </c>
      <c r="C407" s="19">
        <f t="shared" si="65"/>
        <v>-362.59048913367803</v>
      </c>
      <c r="D407" s="13">
        <f t="shared" si="66"/>
        <v>-1.4542708734913061</v>
      </c>
      <c r="E407" s="13">
        <f t="shared" si="67"/>
        <v>365.066153180871</v>
      </c>
      <c r="F407" s="19">
        <f t="shared" si="68"/>
        <v>1718.9534940762835</v>
      </c>
      <c r="G407" s="19">
        <f t="shared" si="69"/>
        <v>-6463.414809913956</v>
      </c>
      <c r="H407" s="14">
        <f t="shared" si="70"/>
        <v>360.7680172752724</v>
      </c>
      <c r="I407" s="14">
        <f t="shared" si="71"/>
        <v>0</v>
      </c>
    </row>
    <row r="408" spans="1:9" ht="12.75">
      <c r="A408" s="19">
        <f t="shared" si="63"/>
        <v>40.60000000000031</v>
      </c>
      <c r="B408" s="19">
        <f t="shared" si="64"/>
        <v>42.44329615003198</v>
      </c>
      <c r="C408" s="19">
        <f t="shared" si="65"/>
        <v>-363.59048913367803</v>
      </c>
      <c r="D408" s="13">
        <f t="shared" si="66"/>
        <v>-1.4545884775105182</v>
      </c>
      <c r="E408" s="13">
        <f t="shared" si="67"/>
        <v>366.05939023134835</v>
      </c>
      <c r="F408" s="19">
        <f t="shared" si="68"/>
        <v>1723.1978236912867</v>
      </c>
      <c r="G408" s="19">
        <f t="shared" si="69"/>
        <v>-6499.673858827324</v>
      </c>
      <c r="H408" s="14">
        <f t="shared" si="70"/>
        <v>360.7680172752724</v>
      </c>
      <c r="I408" s="14">
        <f t="shared" si="71"/>
        <v>0</v>
      </c>
    </row>
    <row r="409" spans="1:9" ht="12.75">
      <c r="A409" s="19">
        <f t="shared" si="63"/>
        <v>40.70000000000031</v>
      </c>
      <c r="B409" s="19">
        <f t="shared" si="64"/>
        <v>42.44329615003198</v>
      </c>
      <c r="C409" s="19">
        <f t="shared" si="65"/>
        <v>-364.59048913367803</v>
      </c>
      <c r="D409" s="13">
        <f t="shared" si="66"/>
        <v>-1.4549043626378506</v>
      </c>
      <c r="E409" s="13">
        <f t="shared" si="67"/>
        <v>367.05266400724287</v>
      </c>
      <c r="F409" s="19">
        <f t="shared" si="68"/>
        <v>1727.4421533062898</v>
      </c>
      <c r="G409" s="19">
        <f t="shared" si="69"/>
        <v>-6536.032907740691</v>
      </c>
      <c r="H409" s="14">
        <f t="shared" si="70"/>
        <v>360.7680172752724</v>
      </c>
      <c r="I409" s="14">
        <f t="shared" si="71"/>
        <v>0</v>
      </c>
    </row>
    <row r="410" spans="1:9" ht="12.75">
      <c r="A410" s="19">
        <f t="shared" si="63"/>
        <v>40.80000000000031</v>
      </c>
      <c r="B410" s="19">
        <f t="shared" si="64"/>
        <v>42.44329615003198</v>
      </c>
      <c r="C410" s="19">
        <f t="shared" si="65"/>
        <v>-365.59048913367803</v>
      </c>
      <c r="D410" s="13">
        <f t="shared" si="66"/>
        <v>-1.4552185427272306</v>
      </c>
      <c r="E410" s="13">
        <f t="shared" si="67"/>
        <v>368.04597421121355</v>
      </c>
      <c r="F410" s="19">
        <f t="shared" si="68"/>
        <v>1731.686482921293</v>
      </c>
      <c r="G410" s="19">
        <f t="shared" si="69"/>
        <v>-6572.491956654059</v>
      </c>
      <c r="H410" s="14">
        <f t="shared" si="70"/>
        <v>360.7680172752724</v>
      </c>
      <c r="I410" s="14">
        <f t="shared" si="71"/>
        <v>0</v>
      </c>
    </row>
    <row r="411" spans="1:9" ht="12.75">
      <c r="A411" s="19">
        <f t="shared" si="63"/>
        <v>40.90000000000031</v>
      </c>
      <c r="B411" s="19">
        <f t="shared" si="64"/>
        <v>42.44329615003198</v>
      </c>
      <c r="C411" s="19">
        <f t="shared" si="65"/>
        <v>-366.59048913367803</v>
      </c>
      <c r="D411" s="13">
        <f t="shared" si="66"/>
        <v>-1.4555310314847785</v>
      </c>
      <c r="E411" s="13">
        <f t="shared" si="67"/>
        <v>369.0393205491098</v>
      </c>
      <c r="F411" s="19">
        <f t="shared" si="68"/>
        <v>1735.9308125362961</v>
      </c>
      <c r="G411" s="19">
        <f t="shared" si="69"/>
        <v>-6609.051005567427</v>
      </c>
      <c r="H411" s="14">
        <f t="shared" si="70"/>
        <v>360.7680172752724</v>
      </c>
      <c r="I411" s="14">
        <f t="shared" si="71"/>
        <v>0</v>
      </c>
    </row>
    <row r="412" spans="1:9" ht="12.75">
      <c r="A412" s="19">
        <f t="shared" si="63"/>
        <v>41.00000000000031</v>
      </c>
      <c r="B412" s="19">
        <f t="shared" si="64"/>
        <v>42.44329615003198</v>
      </c>
      <c r="C412" s="19">
        <f t="shared" si="65"/>
        <v>-367.59048913367803</v>
      </c>
      <c r="D412" s="13">
        <f t="shared" si="66"/>
        <v>-1.455841842470762</v>
      </c>
      <c r="E412" s="13">
        <f t="shared" si="67"/>
        <v>370.032702729929</v>
      </c>
      <c r="F412" s="19">
        <f t="shared" si="68"/>
        <v>1740.1751421512993</v>
      </c>
      <c r="G412" s="19">
        <f t="shared" si="69"/>
        <v>-6645.7100544807945</v>
      </c>
      <c r="H412" s="14">
        <f t="shared" si="70"/>
        <v>360.7680172752724</v>
      </c>
      <c r="I412" s="14">
        <f t="shared" si="71"/>
        <v>0</v>
      </c>
    </row>
    <row r="413" spans="1:9" ht="12.75">
      <c r="A413" s="19">
        <f t="shared" si="63"/>
        <v>41.100000000000314</v>
      </c>
      <c r="B413" s="19">
        <f t="shared" si="64"/>
        <v>42.44329615003198</v>
      </c>
      <c r="C413" s="19">
        <f t="shared" si="65"/>
        <v>-368.59048913367803</v>
      </c>
      <c r="D413" s="13">
        <f t="shared" si="66"/>
        <v>-1.4561509891015243</v>
      </c>
      <c r="E413" s="13">
        <f t="shared" si="67"/>
        <v>371.0261204657744</v>
      </c>
      <c r="F413" s="19">
        <f t="shared" si="68"/>
        <v>1744.4194717663024</v>
      </c>
      <c r="G413" s="19">
        <f t="shared" si="69"/>
        <v>-6682.469103394163</v>
      </c>
      <c r="H413" s="14">
        <f t="shared" si="70"/>
        <v>360.7680172752724</v>
      </c>
      <c r="I413" s="14">
        <f t="shared" si="71"/>
        <v>0</v>
      </c>
    </row>
    <row r="414" spans="1:9" ht="12.75">
      <c r="A414" s="19">
        <f t="shared" si="63"/>
        <v>41.200000000000315</v>
      </c>
      <c r="B414" s="19">
        <f t="shared" si="64"/>
        <v>42.44329615003198</v>
      </c>
      <c r="C414" s="19">
        <f t="shared" si="65"/>
        <v>-369.59048913367803</v>
      </c>
      <c r="D414" s="13">
        <f t="shared" si="66"/>
        <v>-1.456458484651379</v>
      </c>
      <c r="E414" s="13">
        <f t="shared" si="67"/>
        <v>372.0195734718144</v>
      </c>
      <c r="F414" s="19">
        <f t="shared" si="68"/>
        <v>1748.6638013813056</v>
      </c>
      <c r="G414" s="19">
        <f t="shared" si="69"/>
        <v>-6719.32815230753</v>
      </c>
      <c r="H414" s="14">
        <f t="shared" si="70"/>
        <v>360.7680172752724</v>
      </c>
      <c r="I414" s="14">
        <f t="shared" si="71"/>
        <v>0</v>
      </c>
    </row>
    <row r="415" spans="1:9" ht="12.75">
      <c r="A415" s="19">
        <f t="shared" si="63"/>
        <v>41.30000000000032</v>
      </c>
      <c r="B415" s="19">
        <f t="shared" si="64"/>
        <v>42.44329615003198</v>
      </c>
      <c r="C415" s="19">
        <f t="shared" si="65"/>
        <v>-370.59048913367803</v>
      </c>
      <c r="D415" s="13">
        <f t="shared" si="66"/>
        <v>-1.4567643422544763</v>
      </c>
      <c r="E415" s="13">
        <f t="shared" si="67"/>
        <v>373.0130614662415</v>
      </c>
      <c r="F415" s="19">
        <f t="shared" si="68"/>
        <v>1752.9081309963087</v>
      </c>
      <c r="G415" s="19">
        <f t="shared" si="69"/>
        <v>-6756.287201220898</v>
      </c>
      <c r="H415" s="14">
        <f t="shared" si="70"/>
        <v>360.7680172752724</v>
      </c>
      <c r="I415" s="14">
        <f t="shared" si="71"/>
        <v>0</v>
      </c>
    </row>
    <row r="416" spans="1:9" ht="12.75">
      <c r="A416" s="19">
        <f t="shared" si="63"/>
        <v>41.40000000000032</v>
      </c>
      <c r="B416" s="19">
        <f t="shared" si="64"/>
        <v>42.44329615003198</v>
      </c>
      <c r="C416" s="19">
        <f t="shared" si="65"/>
        <v>-371.59048913367803</v>
      </c>
      <c r="D416" s="13">
        <f t="shared" si="66"/>
        <v>-1.4570685749066392</v>
      </c>
      <c r="E416" s="13">
        <f t="shared" si="67"/>
        <v>374.00658417023277</v>
      </c>
      <c r="F416" s="19">
        <f t="shared" si="68"/>
        <v>1757.1524606113119</v>
      </c>
      <c r="G416" s="19">
        <f t="shared" si="69"/>
        <v>-6793.346250134266</v>
      </c>
      <c r="H416" s="14">
        <f t="shared" si="70"/>
        <v>360.7680172752724</v>
      </c>
      <c r="I416" s="14">
        <f t="shared" si="71"/>
        <v>0</v>
      </c>
    </row>
    <row r="417" spans="1:9" ht="12.75">
      <c r="A417" s="19">
        <f t="shared" si="63"/>
        <v>41.50000000000032</v>
      </c>
      <c r="B417" s="19">
        <f t="shared" si="64"/>
        <v>42.44329615003198</v>
      </c>
      <c r="C417" s="19">
        <f t="shared" si="65"/>
        <v>-372.59048913367803</v>
      </c>
      <c r="D417" s="13">
        <f t="shared" si="66"/>
        <v>-1.4573711954671729</v>
      </c>
      <c r="E417" s="13">
        <f t="shared" si="67"/>
        <v>375.0001413079104</v>
      </c>
      <c r="F417" s="19">
        <f t="shared" si="68"/>
        <v>1761.396790226315</v>
      </c>
      <c r="G417" s="19">
        <f t="shared" si="69"/>
        <v>-6830.505299047633</v>
      </c>
      <c r="H417" s="14">
        <f t="shared" si="70"/>
        <v>360.7680172752724</v>
      </c>
      <c r="I417" s="14">
        <f t="shared" si="71"/>
        <v>0</v>
      </c>
    </row>
    <row r="418" spans="1:9" ht="12.75">
      <c r="A418" s="19">
        <f t="shared" si="63"/>
        <v>41.60000000000032</v>
      </c>
      <c r="B418" s="19">
        <f t="shared" si="64"/>
        <v>42.44329615003198</v>
      </c>
      <c r="C418" s="19">
        <f t="shared" si="65"/>
        <v>-373.59048913367803</v>
      </c>
      <c r="D418" s="13">
        <f t="shared" si="66"/>
        <v>-1.4576722166606437</v>
      </c>
      <c r="E418" s="13">
        <f t="shared" si="67"/>
        <v>375.99373260630307</v>
      </c>
      <c r="F418" s="19">
        <f t="shared" si="68"/>
        <v>1765.6411198413182</v>
      </c>
      <c r="G418" s="19">
        <f t="shared" si="69"/>
        <v>-6867.7643479610015</v>
      </c>
      <c r="H418" s="14">
        <f t="shared" si="70"/>
        <v>360.7680172752724</v>
      </c>
      <c r="I418" s="14">
        <f t="shared" si="71"/>
        <v>0</v>
      </c>
    </row>
    <row r="419" spans="1:9" ht="12.75">
      <c r="A419" s="19">
        <f t="shared" si="63"/>
        <v>41.70000000000032</v>
      </c>
      <c r="B419" s="19">
        <f t="shared" si="64"/>
        <v>42.44329615003198</v>
      </c>
      <c r="C419" s="19">
        <f t="shared" si="65"/>
        <v>-374.59048913367803</v>
      </c>
      <c r="D419" s="13">
        <f t="shared" si="66"/>
        <v>-1.4579716510786318</v>
      </c>
      <c r="E419" s="13">
        <f t="shared" si="67"/>
        <v>376.98735779530784</v>
      </c>
      <c r="F419" s="19">
        <f t="shared" si="68"/>
        <v>1769.8854494563213</v>
      </c>
      <c r="G419" s="19">
        <f t="shared" si="69"/>
        <v>-6905.123396874369</v>
      </c>
      <c r="H419" s="14">
        <f t="shared" si="70"/>
        <v>360.7680172752724</v>
      </c>
      <c r="I419" s="14">
        <f t="shared" si="71"/>
        <v>0</v>
      </c>
    </row>
    <row r="420" spans="1:9" ht="12.75">
      <c r="A420" s="19">
        <f t="shared" si="63"/>
        <v>41.800000000000324</v>
      </c>
      <c r="B420" s="19">
        <f t="shared" si="64"/>
        <v>42.44329615003198</v>
      </c>
      <c r="C420" s="19">
        <f t="shared" si="65"/>
        <v>-375.59048913367803</v>
      </c>
      <c r="D420" s="13">
        <f t="shared" si="66"/>
        <v>-1.4582695111814563</v>
      </c>
      <c r="E420" s="13">
        <f t="shared" si="67"/>
        <v>377.981016607653</v>
      </c>
      <c r="F420" s="19">
        <f t="shared" si="68"/>
        <v>1774.1297790713245</v>
      </c>
      <c r="G420" s="19">
        <f t="shared" si="69"/>
        <v>-6942.582445787737</v>
      </c>
      <c r="H420" s="14">
        <f t="shared" si="70"/>
        <v>360.7680172752724</v>
      </c>
      <c r="I420" s="14">
        <f t="shared" si="71"/>
        <v>0</v>
      </c>
    </row>
    <row r="421" spans="1:9" ht="12.75">
      <c r="A421" s="19">
        <f t="shared" si="63"/>
        <v>41.900000000000325</v>
      </c>
      <c r="B421" s="19">
        <f t="shared" si="64"/>
        <v>42.44329615003198</v>
      </c>
      <c r="C421" s="19">
        <f t="shared" si="65"/>
        <v>-376.59048913367803</v>
      </c>
      <c r="D421" s="13">
        <f t="shared" si="66"/>
        <v>-1.458565809299874</v>
      </c>
      <c r="E421" s="13">
        <f t="shared" si="67"/>
        <v>378.9747087788606</v>
      </c>
      <c r="F421" s="19">
        <f t="shared" si="68"/>
        <v>1778.3741086863276</v>
      </c>
      <c r="G421" s="19">
        <f t="shared" si="69"/>
        <v>-6980.141494701104</v>
      </c>
      <c r="H421" s="14">
        <f t="shared" si="70"/>
        <v>360.7680172752724</v>
      </c>
      <c r="I421" s="14">
        <f t="shared" si="71"/>
        <v>0</v>
      </c>
    </row>
    <row r="422" spans="1:9" ht="12.75">
      <c r="A422" s="19">
        <f t="shared" si="63"/>
        <v>42.00000000000033</v>
      </c>
      <c r="B422" s="19">
        <f t="shared" si="64"/>
        <v>42.44329615003198</v>
      </c>
      <c r="C422" s="19">
        <f t="shared" si="65"/>
        <v>-377.59048913367803</v>
      </c>
      <c r="D422" s="13">
        <f t="shared" si="66"/>
        <v>-1.4588605576367515</v>
      </c>
      <c r="E422" s="13">
        <f t="shared" si="67"/>
        <v>379.96843404721074</v>
      </c>
      <c r="F422" s="19">
        <f t="shared" si="68"/>
        <v>1782.6184383013308</v>
      </c>
      <c r="G422" s="19">
        <f t="shared" si="69"/>
        <v>-7017.800543614472</v>
      </c>
      <c r="H422" s="14">
        <f t="shared" si="70"/>
        <v>360.7680172752724</v>
      </c>
      <c r="I422" s="14">
        <f t="shared" si="71"/>
        <v>0</v>
      </c>
    </row>
    <row r="423" spans="1:9" ht="12.75">
      <c r="A423" s="19">
        <f t="shared" si="63"/>
        <v>42.10000000000033</v>
      </c>
      <c r="B423" s="19">
        <f t="shared" si="64"/>
        <v>42.44329615003198</v>
      </c>
      <c r="C423" s="19">
        <f t="shared" si="65"/>
        <v>-378.59048913367803</v>
      </c>
      <c r="D423" s="13">
        <f t="shared" si="66"/>
        <v>-1.4591537682687117</v>
      </c>
      <c r="E423" s="13">
        <f t="shared" si="67"/>
        <v>380.9621921537056</v>
      </c>
      <c r="F423" s="19">
        <f t="shared" si="68"/>
        <v>1786.862767916334</v>
      </c>
      <c r="G423" s="19">
        <f t="shared" si="69"/>
        <v>-7055.55959252784</v>
      </c>
      <c r="H423" s="14">
        <f t="shared" si="70"/>
        <v>360.7680172752724</v>
      </c>
      <c r="I423" s="14">
        <f t="shared" si="71"/>
        <v>0</v>
      </c>
    </row>
    <row r="424" spans="1:9" ht="12.75">
      <c r="A424" s="19">
        <f t="shared" si="63"/>
        <v>42.20000000000033</v>
      </c>
      <c r="B424" s="19">
        <f t="shared" si="64"/>
        <v>42.44329615003198</v>
      </c>
      <c r="C424" s="19">
        <f t="shared" si="65"/>
        <v>-379.59048913367803</v>
      </c>
      <c r="D424" s="13">
        <f t="shared" si="66"/>
        <v>-1.4594454531477556</v>
      </c>
      <c r="E424" s="13">
        <f t="shared" si="67"/>
        <v>381.9559828420341</v>
      </c>
      <c r="F424" s="19">
        <f t="shared" si="68"/>
        <v>1791.107097531337</v>
      </c>
      <c r="G424" s="19">
        <f t="shared" si="69"/>
        <v>-7093.418641441208</v>
      </c>
      <c r="H424" s="14">
        <f t="shared" si="70"/>
        <v>360.7680172752724</v>
      </c>
      <c r="I424" s="14">
        <f t="shared" si="71"/>
        <v>0</v>
      </c>
    </row>
    <row r="425" spans="1:9" ht="12.75">
      <c r="A425" s="19">
        <f t="shared" si="63"/>
        <v>42.30000000000033</v>
      </c>
      <c r="B425" s="19">
        <f t="shared" si="64"/>
        <v>42.44329615003198</v>
      </c>
      <c r="C425" s="19">
        <f t="shared" si="65"/>
        <v>-380.59048913367803</v>
      </c>
      <c r="D425" s="13">
        <f t="shared" si="66"/>
        <v>-1.4597356241028583</v>
      </c>
      <c r="E425" s="13">
        <f t="shared" si="67"/>
        <v>382.94980585853756</v>
      </c>
      <c r="F425" s="19">
        <f t="shared" si="68"/>
        <v>1795.3514271463403</v>
      </c>
      <c r="G425" s="19">
        <f t="shared" si="69"/>
        <v>-7131.377690354576</v>
      </c>
      <c r="H425" s="14">
        <f t="shared" si="70"/>
        <v>360.7680172752724</v>
      </c>
      <c r="I425" s="14">
        <f t="shared" si="71"/>
        <v>0</v>
      </c>
    </row>
    <row r="426" spans="1:9" ht="12.75">
      <c r="A426" s="19">
        <f t="shared" si="63"/>
        <v>42.40000000000033</v>
      </c>
      <c r="B426" s="19">
        <f t="shared" si="64"/>
        <v>42.44329615003198</v>
      </c>
      <c r="C426" s="19">
        <f t="shared" si="65"/>
        <v>-381.59048913367803</v>
      </c>
      <c r="D426" s="13">
        <f t="shared" si="66"/>
        <v>-1.4600242928415412</v>
      </c>
      <c r="E426" s="13">
        <f t="shared" si="67"/>
        <v>383.9436609521753</v>
      </c>
      <c r="F426" s="19">
        <f t="shared" si="68"/>
        <v>1799.5957567613434</v>
      </c>
      <c r="G426" s="19">
        <f t="shared" si="69"/>
        <v>-7169.436739267943</v>
      </c>
      <c r="H426" s="14">
        <f t="shared" si="70"/>
        <v>360.7680172752724</v>
      </c>
      <c r="I426" s="14">
        <f t="shared" si="71"/>
        <v>0</v>
      </c>
    </row>
    <row r="427" spans="1:9" ht="12.75">
      <c r="A427" s="19">
        <f t="shared" si="63"/>
        <v>42.500000000000334</v>
      </c>
      <c r="B427" s="19">
        <f t="shared" si="64"/>
        <v>42.44329615003198</v>
      </c>
      <c r="C427" s="19">
        <f t="shared" si="65"/>
        <v>-382.59048913367803</v>
      </c>
      <c r="D427" s="13">
        <f t="shared" si="66"/>
        <v>-1.4603114709514209</v>
      </c>
      <c r="E427" s="13">
        <f t="shared" si="67"/>
        <v>384.9375478744913</v>
      </c>
      <c r="F427" s="19">
        <f t="shared" si="68"/>
        <v>1803.8400863763466</v>
      </c>
      <c r="G427" s="19">
        <f t="shared" si="69"/>
        <v>-7207.595788181311</v>
      </c>
      <c r="H427" s="14">
        <f t="shared" si="70"/>
        <v>360.7680172752724</v>
      </c>
      <c r="I427" s="14">
        <f t="shared" si="71"/>
        <v>0</v>
      </c>
    </row>
    <row r="428" spans="1:9" ht="12.75">
      <c r="A428" s="19">
        <f t="shared" si="63"/>
        <v>42.600000000000335</v>
      </c>
      <c r="B428" s="19">
        <f t="shared" si="64"/>
        <v>42.44329615003198</v>
      </c>
      <c r="C428" s="19">
        <f t="shared" si="65"/>
        <v>-383.59048913367803</v>
      </c>
      <c r="D428" s="13">
        <f t="shared" si="66"/>
        <v>-1.4605971699017324</v>
      </c>
      <c r="E428" s="13">
        <f t="shared" si="67"/>
        <v>385.931466379581</v>
      </c>
      <c r="F428" s="19">
        <f t="shared" si="68"/>
        <v>1808.0844159913497</v>
      </c>
      <c r="G428" s="19">
        <f t="shared" si="69"/>
        <v>-7245.854837094679</v>
      </c>
      <c r="H428" s="14">
        <f t="shared" si="70"/>
        <v>360.7680172752724</v>
      </c>
      <c r="I428" s="14">
        <f t="shared" si="71"/>
        <v>0</v>
      </c>
    </row>
    <row r="429" spans="1:9" ht="12.75">
      <c r="A429" s="19">
        <f t="shared" si="63"/>
        <v>42.70000000000034</v>
      </c>
      <c r="B429" s="19">
        <f t="shared" si="64"/>
        <v>42.44329615003198</v>
      </c>
      <c r="C429" s="19">
        <f t="shared" si="65"/>
        <v>-384.59048913367803</v>
      </c>
      <c r="D429" s="13">
        <f t="shared" si="66"/>
        <v>-1.460881401044833</v>
      </c>
      <c r="E429" s="13">
        <f t="shared" si="67"/>
        <v>386.92541622405867</v>
      </c>
      <c r="F429" s="19">
        <f t="shared" si="68"/>
        <v>1812.3287456063529</v>
      </c>
      <c r="G429" s="19">
        <f t="shared" si="69"/>
        <v>-7284.213886008047</v>
      </c>
      <c r="H429" s="14">
        <f t="shared" si="70"/>
        <v>360.7680172752724</v>
      </c>
      <c r="I429" s="14">
        <f t="shared" si="71"/>
        <v>0</v>
      </c>
    </row>
    <row r="430" spans="1:9" ht="12.75">
      <c r="A430" s="19">
        <f t="shared" si="63"/>
        <v>42.80000000000034</v>
      </c>
      <c r="B430" s="19">
        <f t="shared" si="64"/>
        <v>42.44329615003198</v>
      </c>
      <c r="C430" s="19">
        <f t="shared" si="65"/>
        <v>-385.59048913367803</v>
      </c>
      <c r="D430" s="13">
        <f t="shared" si="66"/>
        <v>-1.4611641756176783</v>
      </c>
      <c r="E430" s="13">
        <f t="shared" si="67"/>
        <v>387.9193971670254</v>
      </c>
      <c r="F430" s="19">
        <f t="shared" si="68"/>
        <v>1816.573075221356</v>
      </c>
      <c r="G430" s="19">
        <f t="shared" si="69"/>
        <v>-7322.672934921415</v>
      </c>
      <c r="H430" s="14">
        <f t="shared" si="70"/>
        <v>360.7680172752724</v>
      </c>
      <c r="I430" s="14">
        <f t="shared" si="71"/>
        <v>0</v>
      </c>
    </row>
    <row r="431" spans="1:9" ht="12.75">
      <c r="A431" s="19">
        <f t="shared" si="63"/>
        <v>42.90000000000034</v>
      </c>
      <c r="B431" s="19">
        <f t="shared" si="64"/>
        <v>42.44329615003198</v>
      </c>
      <c r="C431" s="19">
        <f t="shared" si="65"/>
        <v>-386.59048913367803</v>
      </c>
      <c r="D431" s="13">
        <f t="shared" si="66"/>
        <v>-1.4614455047432817</v>
      </c>
      <c r="E431" s="13">
        <f t="shared" si="67"/>
        <v>388.9134089700376</v>
      </c>
      <c r="F431" s="19">
        <f t="shared" si="68"/>
        <v>1820.8174048363592</v>
      </c>
      <c r="G431" s="19">
        <f t="shared" si="69"/>
        <v>-7361.231983834782</v>
      </c>
      <c r="H431" s="14">
        <f t="shared" si="70"/>
        <v>360.7680172752724</v>
      </c>
      <c r="I431" s="14">
        <f t="shared" si="71"/>
        <v>0</v>
      </c>
    </row>
    <row r="432" spans="1:9" ht="12.75">
      <c r="A432" s="19">
        <f t="shared" si="63"/>
        <v>43.00000000000034</v>
      </c>
      <c r="B432" s="19">
        <f t="shared" si="64"/>
        <v>42.44329615003198</v>
      </c>
      <c r="C432" s="19">
        <f t="shared" si="65"/>
        <v>-387.59048913367803</v>
      </c>
      <c r="D432" s="13">
        <f t="shared" si="66"/>
        <v>-1.4617253994321466</v>
      </c>
      <c r="E432" s="13">
        <f t="shared" si="67"/>
        <v>389.90745139707593</v>
      </c>
      <c r="F432" s="19">
        <f t="shared" si="68"/>
        <v>1825.0617344513623</v>
      </c>
      <c r="G432" s="19">
        <f t="shared" si="69"/>
        <v>-7399.89103274815</v>
      </c>
      <c r="H432" s="14">
        <f t="shared" si="70"/>
        <v>360.7680172752724</v>
      </c>
      <c r="I432" s="14">
        <f t="shared" si="71"/>
        <v>0</v>
      </c>
    </row>
    <row r="433" spans="1:9" ht="12.75">
      <c r="A433" s="19">
        <f t="shared" si="63"/>
        <v>43.10000000000034</v>
      </c>
      <c r="B433" s="19">
        <f t="shared" si="64"/>
        <v>42.44329615003198</v>
      </c>
      <c r="C433" s="19">
        <f t="shared" si="65"/>
        <v>-388.59048913367803</v>
      </c>
      <c r="D433" s="13">
        <f t="shared" si="66"/>
        <v>-1.4620038705836813</v>
      </c>
      <c r="E433" s="13">
        <f t="shared" si="67"/>
        <v>390.9015242145142</v>
      </c>
      <c r="F433" s="19">
        <f t="shared" si="68"/>
        <v>1829.3060640663655</v>
      </c>
      <c r="G433" s="19">
        <f t="shared" si="69"/>
        <v>-7438.650081661518</v>
      </c>
      <c r="H433" s="14">
        <f t="shared" si="70"/>
        <v>360.7680172752724</v>
      </c>
      <c r="I433" s="14">
        <f t="shared" si="71"/>
        <v>0</v>
      </c>
    </row>
    <row r="434" spans="1:9" ht="12.75">
      <c r="A434" s="19">
        <f t="shared" si="63"/>
        <v>43.200000000000344</v>
      </c>
      <c r="B434" s="19">
        <f t="shared" si="64"/>
        <v>42.44329615003198</v>
      </c>
      <c r="C434" s="19">
        <f t="shared" si="65"/>
        <v>-389.59048913367803</v>
      </c>
      <c r="D434" s="13">
        <f t="shared" si="66"/>
        <v>-1.46228092898759</v>
      </c>
      <c r="E434" s="13">
        <f t="shared" si="67"/>
        <v>391.89562719109</v>
      </c>
      <c r="F434" s="19">
        <f t="shared" si="68"/>
        <v>1833.5503936813686</v>
      </c>
      <c r="G434" s="19">
        <f t="shared" si="69"/>
        <v>-7477.509130574886</v>
      </c>
      <c r="H434" s="14">
        <f t="shared" si="70"/>
        <v>360.7680172752724</v>
      </c>
      <c r="I434" s="14">
        <f t="shared" si="71"/>
        <v>0</v>
      </c>
    </row>
    <row r="435" spans="1:9" ht="12.75">
      <c r="A435" s="19">
        <f t="shared" si="63"/>
        <v>43.300000000000345</v>
      </c>
      <c r="B435" s="19">
        <f t="shared" si="64"/>
        <v>42.44329615003198</v>
      </c>
      <c r="C435" s="19">
        <f t="shared" si="65"/>
        <v>-390.59048913367803</v>
      </c>
      <c r="D435" s="13">
        <f t="shared" si="66"/>
        <v>-1.4625565853252438</v>
      </c>
      <c r="E435" s="13">
        <f t="shared" si="67"/>
        <v>392.8897600978743</v>
      </c>
      <c r="F435" s="19">
        <f t="shared" si="68"/>
        <v>1837.7947232963718</v>
      </c>
      <c r="G435" s="19">
        <f t="shared" si="69"/>
        <v>-7516.468179488254</v>
      </c>
      <c r="H435" s="14">
        <f t="shared" si="70"/>
        <v>360.7680172752724</v>
      </c>
      <c r="I435" s="14">
        <f t="shared" si="71"/>
        <v>0</v>
      </c>
    </row>
    <row r="436" spans="1:9" ht="12.75">
      <c r="A436" s="19">
        <f t="shared" si="63"/>
        <v>43.40000000000035</v>
      </c>
      <c r="B436" s="19">
        <f t="shared" si="64"/>
        <v>42.44329615003198</v>
      </c>
      <c r="C436" s="19">
        <f t="shared" si="65"/>
        <v>-391.59048913367803</v>
      </c>
      <c r="D436" s="13">
        <f t="shared" si="66"/>
        <v>-1.4628308501710325</v>
      </c>
      <c r="E436" s="13">
        <f t="shared" si="67"/>
        <v>393.8839227082422</v>
      </c>
      <c r="F436" s="19">
        <f t="shared" si="68"/>
        <v>1842.039052911375</v>
      </c>
      <c r="G436" s="19">
        <f t="shared" si="69"/>
        <v>-7555.527228401621</v>
      </c>
      <c r="H436" s="14">
        <f t="shared" si="70"/>
        <v>360.7680172752724</v>
      </c>
      <c r="I436" s="14">
        <f t="shared" si="71"/>
        <v>0</v>
      </c>
    </row>
    <row r="437" spans="1:9" ht="12.75">
      <c r="A437" s="19">
        <f t="shared" si="63"/>
        <v>43.50000000000035</v>
      </c>
      <c r="B437" s="19">
        <f t="shared" si="64"/>
        <v>42.44329615003198</v>
      </c>
      <c r="C437" s="19">
        <f t="shared" si="65"/>
        <v>-392.59048913367803</v>
      </c>
      <c r="D437" s="13">
        <f t="shared" si="66"/>
        <v>-1.463103733993695</v>
      </c>
      <c r="E437" s="13">
        <f t="shared" si="67"/>
        <v>394.8781147978448</v>
      </c>
      <c r="F437" s="19">
        <f t="shared" si="68"/>
        <v>1846.283382526378</v>
      </c>
      <c r="G437" s="19">
        <f t="shared" si="69"/>
        <v>-7594.686277314989</v>
      </c>
      <c r="H437" s="14">
        <f t="shared" si="70"/>
        <v>360.7680172752724</v>
      </c>
      <c r="I437" s="14">
        <f t="shared" si="71"/>
        <v>0</v>
      </c>
    </row>
    <row r="438" spans="1:9" ht="12.75">
      <c r="A438" s="19">
        <f t="shared" si="63"/>
        <v>43.60000000000035</v>
      </c>
      <c r="B438" s="19">
        <f t="shared" si="64"/>
        <v>42.44329615003198</v>
      </c>
      <c r="C438" s="19">
        <f t="shared" si="65"/>
        <v>-393.59048913367803</v>
      </c>
      <c r="D438" s="13">
        <f t="shared" si="66"/>
        <v>-1.4633752471576287</v>
      </c>
      <c r="E438" s="13">
        <f t="shared" si="67"/>
        <v>395.8723361445799</v>
      </c>
      <c r="F438" s="19">
        <f t="shared" si="68"/>
        <v>1850.5277121413812</v>
      </c>
      <c r="G438" s="19">
        <f t="shared" si="69"/>
        <v>-7633.945326228357</v>
      </c>
      <c r="H438" s="14">
        <f t="shared" si="70"/>
        <v>360.7680172752724</v>
      </c>
      <c r="I438" s="14">
        <f t="shared" si="71"/>
        <v>0</v>
      </c>
    </row>
    <row r="439" spans="1:9" ht="12.75">
      <c r="A439" s="19">
        <f t="shared" si="63"/>
        <v>43.70000000000035</v>
      </c>
      <c r="B439" s="19">
        <f t="shared" si="64"/>
        <v>42.44329615003198</v>
      </c>
      <c r="C439" s="19">
        <f t="shared" si="65"/>
        <v>-394.59048913367803</v>
      </c>
      <c r="D439" s="13">
        <f t="shared" si="66"/>
        <v>-1.4636453999241832</v>
      </c>
      <c r="E439" s="13">
        <f t="shared" si="67"/>
        <v>396.86658652856454</v>
      </c>
      <c r="F439" s="19">
        <f t="shared" si="68"/>
        <v>1854.7720417563844</v>
      </c>
      <c r="G439" s="19">
        <f t="shared" si="69"/>
        <v>-7673.304375141724</v>
      </c>
      <c r="H439" s="14">
        <f t="shared" si="70"/>
        <v>360.7680172752724</v>
      </c>
      <c r="I439" s="14">
        <f t="shared" si="71"/>
        <v>0</v>
      </c>
    </row>
    <row r="440" spans="1:9" ht="12.75">
      <c r="A440" s="19">
        <f t="shared" si="63"/>
        <v>43.80000000000035</v>
      </c>
      <c r="B440" s="19">
        <f t="shared" si="64"/>
        <v>42.44329615003198</v>
      </c>
      <c r="C440" s="19">
        <f t="shared" si="65"/>
        <v>-395.59048913367803</v>
      </c>
      <c r="D440" s="13">
        <f t="shared" si="66"/>
        <v>-1.463914202452932</v>
      </c>
      <c r="E440" s="13">
        <f t="shared" si="67"/>
        <v>397.86086573210736</v>
      </c>
      <c r="F440" s="19">
        <f t="shared" si="68"/>
        <v>1859.0163713713875</v>
      </c>
      <c r="G440" s="19">
        <f t="shared" si="69"/>
        <v>-7712.763424055092</v>
      </c>
      <c r="H440" s="14">
        <f t="shared" si="70"/>
        <v>360.7680172752724</v>
      </c>
      <c r="I440" s="14">
        <f t="shared" si="71"/>
        <v>0</v>
      </c>
    </row>
    <row r="441" spans="1:9" ht="12.75">
      <c r="A441" s="19">
        <f t="shared" si="63"/>
        <v>43.900000000000354</v>
      </c>
      <c r="B441" s="19">
        <f t="shared" si="64"/>
        <v>42.44329615003198</v>
      </c>
      <c r="C441" s="19">
        <f t="shared" si="65"/>
        <v>-396.59048913367803</v>
      </c>
      <c r="D441" s="13">
        <f t="shared" si="66"/>
        <v>-1.4641816648029253</v>
      </c>
      <c r="E441" s="13">
        <f t="shared" si="67"/>
        <v>398.8551735396813</v>
      </c>
      <c r="F441" s="19">
        <f t="shared" si="68"/>
        <v>1863.2607009863907</v>
      </c>
      <c r="G441" s="19">
        <f t="shared" si="69"/>
        <v>-7752.32247296846</v>
      </c>
      <c r="H441" s="14">
        <f t="shared" si="70"/>
        <v>360.7680172752724</v>
      </c>
      <c r="I441" s="14">
        <f t="shared" si="71"/>
        <v>0</v>
      </c>
    </row>
    <row r="442" spans="1:9" ht="12.75">
      <c r="A442" s="19">
        <f t="shared" si="63"/>
        <v>44.000000000000355</v>
      </c>
      <c r="B442" s="19">
        <f t="shared" si="64"/>
        <v>42.44329615003198</v>
      </c>
      <c r="C442" s="19">
        <f t="shared" si="65"/>
        <v>-397.59048913367803</v>
      </c>
      <c r="D442" s="13">
        <f t="shared" si="66"/>
        <v>-1.4644477969339271</v>
      </c>
      <c r="E442" s="13">
        <f t="shared" si="67"/>
        <v>399.8495097378971</v>
      </c>
      <c r="F442" s="19">
        <f t="shared" si="68"/>
        <v>1867.5050306013939</v>
      </c>
      <c r="G442" s="19">
        <f t="shared" si="69"/>
        <v>-7791.981521881828</v>
      </c>
      <c r="H442" s="14">
        <f t="shared" si="70"/>
        <v>360.7680172752724</v>
      </c>
      <c r="I442" s="14">
        <f t="shared" si="71"/>
        <v>0</v>
      </c>
    </row>
    <row r="443" spans="1:9" ht="12.75">
      <c r="A443" s="19">
        <f t="shared" si="63"/>
        <v>44.10000000000036</v>
      </c>
      <c r="B443" s="19">
        <f t="shared" si="64"/>
        <v>42.44329615003198</v>
      </c>
      <c r="C443" s="19">
        <f t="shared" si="65"/>
        <v>-398.59048913367803</v>
      </c>
      <c r="D443" s="13">
        <f t="shared" si="66"/>
        <v>-1.4647126087076308</v>
      </c>
      <c r="E443" s="13">
        <f t="shared" si="67"/>
        <v>400.8438741154766</v>
      </c>
      <c r="F443" s="19">
        <f t="shared" si="68"/>
        <v>1871.749360216397</v>
      </c>
      <c r="G443" s="19">
        <f t="shared" si="69"/>
        <v>-7831.740570795196</v>
      </c>
      <c r="H443" s="14">
        <f t="shared" si="70"/>
        <v>360.7680172752724</v>
      </c>
      <c r="I443" s="14">
        <f t="shared" si="71"/>
        <v>0</v>
      </c>
    </row>
    <row r="444" spans="1:9" ht="12.75">
      <c r="A444" s="19">
        <f t="shared" si="63"/>
        <v>44.20000000000036</v>
      </c>
      <c r="B444" s="19">
        <f t="shared" si="64"/>
        <v>42.44329615003198</v>
      </c>
      <c r="C444" s="19">
        <f t="shared" si="65"/>
        <v>-399.59048913367803</v>
      </c>
      <c r="D444" s="13">
        <f t="shared" si="66"/>
        <v>-1.4649761098888596</v>
      </c>
      <c r="E444" s="13">
        <f t="shared" si="67"/>
        <v>401.83826646322694</v>
      </c>
      <c r="F444" s="19">
        <f t="shared" si="68"/>
        <v>1875.9936898314002</v>
      </c>
      <c r="G444" s="19">
        <f t="shared" si="69"/>
        <v>-7871.599619708563</v>
      </c>
      <c r="H444" s="14">
        <f t="shared" si="70"/>
        <v>360.7680172752724</v>
      </c>
      <c r="I444" s="14">
        <f t="shared" si="71"/>
        <v>0</v>
      </c>
    </row>
    <row r="445" spans="1:9" ht="12.75">
      <c r="A445" s="19">
        <f t="shared" si="63"/>
        <v>44.30000000000036</v>
      </c>
      <c r="B445" s="19">
        <f t="shared" si="64"/>
        <v>42.44329615003198</v>
      </c>
      <c r="C445" s="19">
        <f t="shared" si="65"/>
        <v>-400.59048913367803</v>
      </c>
      <c r="D445" s="13">
        <f t="shared" si="66"/>
        <v>-1.4652383101467485</v>
      </c>
      <c r="E445" s="13">
        <f t="shared" si="67"/>
        <v>402.83268657401516</v>
      </c>
      <c r="F445" s="19">
        <f t="shared" si="68"/>
        <v>1880.2380194464033</v>
      </c>
      <c r="G445" s="19">
        <f t="shared" si="69"/>
        <v>-7911.558668621931</v>
      </c>
      <c r="H445" s="14">
        <f t="shared" si="70"/>
        <v>360.7680172752724</v>
      </c>
      <c r="I445" s="14">
        <f t="shared" si="71"/>
        <v>0</v>
      </c>
    </row>
    <row r="446" spans="1:9" ht="12.75">
      <c r="A446" s="19">
        <f t="shared" si="63"/>
        <v>44.40000000000036</v>
      </c>
      <c r="B446" s="19">
        <f t="shared" si="64"/>
        <v>42.44329615003198</v>
      </c>
      <c r="C446" s="19">
        <f t="shared" si="65"/>
        <v>-401.59048913367803</v>
      </c>
      <c r="D446" s="13">
        <f t="shared" si="66"/>
        <v>-1.4654992190559082</v>
      </c>
      <c r="E446" s="13">
        <f t="shared" si="67"/>
        <v>403.82713424274266</v>
      </c>
      <c r="F446" s="19">
        <f t="shared" si="68"/>
        <v>1884.4823490614065</v>
      </c>
      <c r="G446" s="19">
        <f t="shared" si="69"/>
        <v>-7951.617717535299</v>
      </c>
      <c r="H446" s="14">
        <f t="shared" si="70"/>
        <v>360.7680172752724</v>
      </c>
      <c r="I446" s="14">
        <f t="shared" si="71"/>
        <v>0</v>
      </c>
    </row>
    <row r="447" spans="1:9" ht="12.75">
      <c r="A447" s="19">
        <f t="shared" si="63"/>
        <v>44.50000000000036</v>
      </c>
      <c r="B447" s="19">
        <f t="shared" si="64"/>
        <v>42.44329615003198</v>
      </c>
      <c r="C447" s="19">
        <f t="shared" si="65"/>
        <v>-402.59048913367803</v>
      </c>
      <c r="D447" s="13">
        <f t="shared" si="66"/>
        <v>-1.4657588460975741</v>
      </c>
      <c r="E447" s="13">
        <f t="shared" si="67"/>
        <v>404.8216092663205</v>
      </c>
      <c r="F447" s="19">
        <f t="shared" si="68"/>
        <v>1888.7266786764096</v>
      </c>
      <c r="G447" s="19">
        <f t="shared" si="69"/>
        <v>-7991.776766448666</v>
      </c>
      <c r="H447" s="14">
        <f t="shared" si="70"/>
        <v>360.7680172752724</v>
      </c>
      <c r="I447" s="14">
        <f t="shared" si="71"/>
        <v>0</v>
      </c>
    </row>
    <row r="448" spans="1:9" ht="12.75">
      <c r="A448" s="19">
        <f t="shared" si="63"/>
        <v>44.600000000000364</v>
      </c>
      <c r="B448" s="19">
        <f t="shared" si="64"/>
        <v>42.44329615003198</v>
      </c>
      <c r="C448" s="19">
        <f t="shared" si="65"/>
        <v>-403.59048913367803</v>
      </c>
      <c r="D448" s="13">
        <f t="shared" si="66"/>
        <v>-1.4660172006607366</v>
      </c>
      <c r="E448" s="13">
        <f t="shared" si="67"/>
        <v>405.8161114436449</v>
      </c>
      <c r="F448" s="19">
        <f t="shared" si="68"/>
        <v>1892.9710082914128</v>
      </c>
      <c r="G448" s="19">
        <f t="shared" si="69"/>
        <v>-8032.035815362035</v>
      </c>
      <c r="H448" s="14">
        <f t="shared" si="70"/>
        <v>360.7680172752724</v>
      </c>
      <c r="I448" s="14">
        <f t="shared" si="71"/>
        <v>0</v>
      </c>
    </row>
    <row r="449" spans="1:9" ht="12.75">
      <c r="A449" s="19">
        <f t="shared" si="63"/>
        <v>44.700000000000365</v>
      </c>
      <c r="B449" s="19">
        <f t="shared" si="64"/>
        <v>42.44329615003198</v>
      </c>
      <c r="C449" s="19">
        <f t="shared" si="65"/>
        <v>-404.59048913367803</v>
      </c>
      <c r="D449" s="13">
        <f t="shared" si="66"/>
        <v>-1.4662742920432565</v>
      </c>
      <c r="E449" s="13">
        <f t="shared" si="67"/>
        <v>406.81064057557313</v>
      </c>
      <c r="F449" s="19">
        <f t="shared" si="68"/>
        <v>1897.215337906416</v>
      </c>
      <c r="G449" s="19">
        <f t="shared" si="69"/>
        <v>-8072.394864275402</v>
      </c>
      <c r="H449" s="14">
        <f t="shared" si="70"/>
        <v>360.7680172752724</v>
      </c>
      <c r="I449" s="14">
        <f t="shared" si="71"/>
        <v>0</v>
      </c>
    </row>
    <row r="450" spans="1:9" ht="12.75">
      <c r="A450" s="19">
        <f t="shared" si="63"/>
        <v>44.80000000000037</v>
      </c>
      <c r="B450" s="19">
        <f t="shared" si="64"/>
        <v>42.44329615003198</v>
      </c>
      <c r="C450" s="19">
        <f t="shared" si="65"/>
        <v>-405.59048913367803</v>
      </c>
      <c r="D450" s="13">
        <f t="shared" si="66"/>
        <v>-1.4665301294529638</v>
      </c>
      <c r="E450" s="13">
        <f t="shared" si="67"/>
        <v>407.8051964648998</v>
      </c>
      <c r="F450" s="19">
        <f t="shared" si="68"/>
        <v>1901.459667521419</v>
      </c>
      <c r="G450" s="19">
        <f t="shared" si="69"/>
        <v>-8112.85391318877</v>
      </c>
      <c r="H450" s="14">
        <f t="shared" si="70"/>
        <v>360.7680172752724</v>
      </c>
      <c r="I450" s="14">
        <f t="shared" si="71"/>
        <v>0</v>
      </c>
    </row>
    <row r="451" spans="1:9" ht="12.75">
      <c r="A451" s="19">
        <f t="shared" si="63"/>
        <v>44.90000000000037</v>
      </c>
      <c r="B451" s="19">
        <f t="shared" si="64"/>
        <v>42.44329615003198</v>
      </c>
      <c r="C451" s="19">
        <f t="shared" si="65"/>
        <v>-406.59048913367803</v>
      </c>
      <c r="D451" s="13">
        <f t="shared" si="66"/>
        <v>-1.4667847220087402</v>
      </c>
      <c r="E451" s="13">
        <f t="shared" si="67"/>
        <v>408.79977891633314</v>
      </c>
      <c r="F451" s="19">
        <f t="shared" si="68"/>
        <v>1905.7039971364222</v>
      </c>
      <c r="G451" s="19">
        <f t="shared" si="69"/>
        <v>-8153.4129621021375</v>
      </c>
      <c r="H451" s="14">
        <f t="shared" si="70"/>
        <v>360.7680172752724</v>
      </c>
      <c r="I451" s="14">
        <f t="shared" si="71"/>
        <v>0</v>
      </c>
    </row>
    <row r="452" spans="1:9" ht="12.75">
      <c r="A452" s="19">
        <f t="shared" si="63"/>
        <v>45.00000000000037</v>
      </c>
      <c r="B452" s="19">
        <f t="shared" si="64"/>
        <v>42.44329615003198</v>
      </c>
      <c r="C452" s="19">
        <f t="shared" si="65"/>
        <v>-407.59048913367803</v>
      </c>
      <c r="D452" s="13">
        <f t="shared" si="66"/>
        <v>-1.4670380787415875</v>
      </c>
      <c r="E452" s="13">
        <f t="shared" si="67"/>
        <v>409.79438773647234</v>
      </c>
      <c r="F452" s="19">
        <f t="shared" si="68"/>
        <v>1909.9483267514254</v>
      </c>
      <c r="G452" s="19">
        <f t="shared" si="69"/>
        <v>-8194.072011015505</v>
      </c>
      <c r="H452" s="14">
        <f t="shared" si="70"/>
        <v>360.7680172752724</v>
      </c>
      <c r="I452" s="14">
        <f t="shared" si="71"/>
        <v>0</v>
      </c>
    </row>
    <row r="453" spans="1:9" ht="12.75">
      <c r="A453" s="19">
        <f t="shared" si="63"/>
        <v>45.10000000000037</v>
      </c>
      <c r="B453" s="19">
        <f t="shared" si="64"/>
        <v>42.44329615003198</v>
      </c>
      <c r="C453" s="19">
        <f t="shared" si="65"/>
        <v>-408.59048913367803</v>
      </c>
      <c r="D453" s="13">
        <f t="shared" si="66"/>
        <v>-1.467290208595679</v>
      </c>
      <c r="E453" s="13">
        <f t="shared" si="67"/>
        <v>410.78902273378435</v>
      </c>
      <c r="F453" s="19">
        <f t="shared" si="68"/>
        <v>1914.1926563664285</v>
      </c>
      <c r="G453" s="19">
        <f t="shared" si="69"/>
        <v>-8234.831059928872</v>
      </c>
      <c r="H453" s="14">
        <f t="shared" si="70"/>
        <v>360.7680172752724</v>
      </c>
      <c r="I453" s="14">
        <f t="shared" si="71"/>
        <v>0</v>
      </c>
    </row>
    <row r="454" spans="1:9" ht="12.75">
      <c r="A454" s="19">
        <f t="shared" si="63"/>
        <v>45.20000000000037</v>
      </c>
      <c r="B454" s="19">
        <f t="shared" si="64"/>
        <v>42.44329615003198</v>
      </c>
      <c r="C454" s="19">
        <f t="shared" si="65"/>
        <v>-409.59048913367803</v>
      </c>
      <c r="D454" s="13">
        <f t="shared" si="66"/>
        <v>-1.4675411204293969</v>
      </c>
      <c r="E454" s="13">
        <f t="shared" si="67"/>
        <v>411.7836837185817</v>
      </c>
      <c r="F454" s="19">
        <f t="shared" si="68"/>
        <v>1918.4369859814317</v>
      </c>
      <c r="G454" s="19">
        <f t="shared" si="69"/>
        <v>-8275.69010884224</v>
      </c>
      <c r="H454" s="14">
        <f t="shared" si="70"/>
        <v>360.7680172752724</v>
      </c>
      <c r="I454" s="14">
        <f t="shared" si="71"/>
        <v>0</v>
      </c>
    </row>
    <row r="455" spans="1:9" ht="12.75">
      <c r="A455" s="19">
        <f t="shared" si="63"/>
        <v>45.300000000000374</v>
      </c>
      <c r="B455" s="19">
        <f t="shared" si="64"/>
        <v>42.44329615003198</v>
      </c>
      <c r="C455" s="19">
        <f t="shared" si="65"/>
        <v>-410.59048913367803</v>
      </c>
      <c r="D455" s="13">
        <f t="shared" si="66"/>
        <v>-1.467790823016355</v>
      </c>
      <c r="E455" s="13">
        <f t="shared" si="67"/>
        <v>412.7783705030004</v>
      </c>
      <c r="F455" s="19">
        <f t="shared" si="68"/>
        <v>1922.6813155964348</v>
      </c>
      <c r="G455" s="19">
        <f t="shared" si="69"/>
        <v>-8316.649157755608</v>
      </c>
      <c r="H455" s="14">
        <f t="shared" si="70"/>
        <v>360.7680172752724</v>
      </c>
      <c r="I455" s="14">
        <f t="shared" si="71"/>
        <v>0</v>
      </c>
    </row>
    <row r="456" spans="1:9" ht="12.75">
      <c r="A456" s="19">
        <f t="shared" si="63"/>
        <v>45.400000000000375</v>
      </c>
      <c r="B456" s="19">
        <f t="shared" si="64"/>
        <v>42.44329615003198</v>
      </c>
      <c r="C456" s="19">
        <f t="shared" si="65"/>
        <v>-411.59048913367803</v>
      </c>
      <c r="D456" s="13">
        <f t="shared" si="66"/>
        <v>-1.468039325046406</v>
      </c>
      <c r="E456" s="13">
        <f t="shared" si="67"/>
        <v>413.773082900978</v>
      </c>
      <c r="F456" s="19">
        <f t="shared" si="68"/>
        <v>1926.925645211438</v>
      </c>
      <c r="G456" s="19">
        <f t="shared" si="69"/>
        <v>-8357.708206668976</v>
      </c>
      <c r="H456" s="14">
        <f t="shared" si="70"/>
        <v>360.7680172752724</v>
      </c>
      <c r="I456" s="14">
        <f t="shared" si="71"/>
        <v>0</v>
      </c>
    </row>
    <row r="457" spans="1:9" ht="12.75">
      <c r="A457" s="19">
        <f t="shared" si="63"/>
        <v>45.50000000000038</v>
      </c>
      <c r="B457" s="19">
        <f t="shared" si="64"/>
        <v>42.44329615003198</v>
      </c>
      <c r="C457" s="19">
        <f t="shared" si="65"/>
        <v>-412.59048913367803</v>
      </c>
      <c r="D457" s="13">
        <f t="shared" si="66"/>
        <v>-1.468286635126636</v>
      </c>
      <c r="E457" s="13">
        <f t="shared" si="67"/>
        <v>414.76782072823227</v>
      </c>
      <c r="F457" s="19">
        <f t="shared" si="68"/>
        <v>1931.1699748264411</v>
      </c>
      <c r="G457" s="19">
        <f t="shared" si="69"/>
        <v>-8398.867255582345</v>
      </c>
      <c r="H457" s="14">
        <f t="shared" si="70"/>
        <v>360.7680172752724</v>
      </c>
      <c r="I457" s="14">
        <f t="shared" si="71"/>
        <v>0</v>
      </c>
    </row>
    <row r="458" spans="1:9" ht="12.75">
      <c r="A458" s="19">
        <f t="shared" si="63"/>
        <v>45.60000000000038</v>
      </c>
      <c r="B458" s="19">
        <f t="shared" si="64"/>
        <v>42.44329615003198</v>
      </c>
      <c r="C458" s="19">
        <f t="shared" si="65"/>
        <v>-413.59048913367803</v>
      </c>
      <c r="D458" s="13">
        <f t="shared" si="66"/>
        <v>-1.4685327617823425</v>
      </c>
      <c r="E458" s="13">
        <f t="shared" si="67"/>
        <v>415.76258380223965</v>
      </c>
      <c r="F458" s="19">
        <f t="shared" si="68"/>
        <v>1935.4143044414443</v>
      </c>
      <c r="G458" s="19">
        <f t="shared" si="69"/>
        <v>-8440.126304495712</v>
      </c>
      <c r="H458" s="14">
        <f t="shared" si="70"/>
        <v>360.7680172752724</v>
      </c>
      <c r="I458" s="14">
        <f t="shared" si="71"/>
        <v>0</v>
      </c>
    </row>
    <row r="459" spans="1:9" ht="12.75">
      <c r="A459" s="19">
        <f aca="true" t="shared" si="72" ref="A459:A522">A458+dt</f>
        <v>45.70000000000038</v>
      </c>
      <c r="B459" s="19">
        <f aca="true" t="shared" si="73" ref="B459:B522">B458-(kl*E458^p*COS(D458)+km*E458*SIN(D458))*(dt/m)</f>
        <v>42.44329615003198</v>
      </c>
      <c r="C459" s="19">
        <f aca="true" t="shared" si="74" ref="C459:C522">C458-g*dt-(kl*E458^p*SIN(D458)-km*E458*COS(D458))*(dt/m)</f>
        <v>-414.59048913367803</v>
      </c>
      <c r="D459" s="13">
        <f aca="true" t="shared" si="75" ref="D459:D522">ATAN(C459/B459)</f>
        <v>-1.4687777134580022</v>
      </c>
      <c r="E459" s="13">
        <f aca="true" t="shared" si="76" ref="E459:E522">SQRT(B459^2+C459^2)</f>
        <v>416.757371942215</v>
      </c>
      <c r="F459" s="19">
        <f aca="true" t="shared" si="77" ref="F459:F522">F458+B458*dt</f>
        <v>1939.6586340564475</v>
      </c>
      <c r="G459" s="19">
        <f aca="true" t="shared" si="78" ref="G459:G522">G458+C458*dt</f>
        <v>-8481.48535340908</v>
      </c>
      <c r="H459" s="14">
        <f aca="true" t="shared" si="79" ref="H459:H522">IF(G459&gt;0,F459,H458)</f>
        <v>360.7680172752724</v>
      </c>
      <c r="I459" s="14">
        <f aca="true" t="shared" si="80" ref="I459:I522">IF(G459&gt;0,G459,0)</f>
        <v>0</v>
      </c>
    </row>
    <row r="460" spans="1:9" ht="12.75">
      <c r="A460" s="19">
        <f t="shared" si="72"/>
        <v>45.80000000000038</v>
      </c>
      <c r="B460" s="19">
        <f t="shared" si="73"/>
        <v>42.44329615003198</v>
      </c>
      <c r="C460" s="19">
        <f t="shared" si="74"/>
        <v>-415.59048913367803</v>
      </c>
      <c r="D460" s="13">
        <f t="shared" si="75"/>
        <v>-1.4690214985182213</v>
      </c>
      <c r="E460" s="13">
        <f t="shared" si="76"/>
        <v>417.75218496909037</v>
      </c>
      <c r="F460" s="19">
        <f t="shared" si="77"/>
        <v>1943.9029636714506</v>
      </c>
      <c r="G460" s="19">
        <f t="shared" si="78"/>
        <v>-8522.944402322448</v>
      </c>
      <c r="H460" s="14">
        <f t="shared" si="79"/>
        <v>360.7680172752724</v>
      </c>
      <c r="I460" s="14">
        <f t="shared" si="80"/>
        <v>0</v>
      </c>
    </row>
    <row r="461" spans="1:9" ht="12.75">
      <c r="A461" s="19">
        <f t="shared" si="72"/>
        <v>45.90000000000038</v>
      </c>
      <c r="B461" s="19">
        <f t="shared" si="73"/>
        <v>42.44329615003198</v>
      </c>
      <c r="C461" s="19">
        <f t="shared" si="74"/>
        <v>-416.59048913367803</v>
      </c>
      <c r="D461" s="13">
        <f t="shared" si="75"/>
        <v>-1.4692641252486747</v>
      </c>
      <c r="E461" s="13">
        <f t="shared" si="76"/>
        <v>418.7470227054951</v>
      </c>
      <c r="F461" s="19">
        <f t="shared" si="77"/>
        <v>1948.1472932864538</v>
      </c>
      <c r="G461" s="19">
        <f t="shared" si="78"/>
        <v>-8564.503451235816</v>
      </c>
      <c r="H461" s="14">
        <f t="shared" si="79"/>
        <v>360.7680172752724</v>
      </c>
      <c r="I461" s="14">
        <f t="shared" si="80"/>
        <v>0</v>
      </c>
    </row>
    <row r="462" spans="1:9" ht="12.75">
      <c r="A462" s="19">
        <f t="shared" si="72"/>
        <v>46.000000000000384</v>
      </c>
      <c r="B462" s="19">
        <f t="shared" si="73"/>
        <v>42.44329615003198</v>
      </c>
      <c r="C462" s="19">
        <f t="shared" si="74"/>
        <v>-417.59048913367803</v>
      </c>
      <c r="D462" s="13">
        <f t="shared" si="75"/>
        <v>-1.4695056018570318</v>
      </c>
      <c r="E462" s="13">
        <f t="shared" si="76"/>
        <v>419.74188497573573</v>
      </c>
      <c r="F462" s="19">
        <f t="shared" si="77"/>
        <v>1952.391622901457</v>
      </c>
      <c r="G462" s="19">
        <f t="shared" si="78"/>
        <v>-8606.162500149185</v>
      </c>
      <c r="H462" s="14">
        <f t="shared" si="79"/>
        <v>360.7680172752724</v>
      </c>
      <c r="I462" s="14">
        <f t="shared" si="80"/>
        <v>0</v>
      </c>
    </row>
    <row r="463" spans="1:9" ht="12.75">
      <c r="A463" s="19">
        <f t="shared" si="72"/>
        <v>46.100000000000385</v>
      </c>
      <c r="B463" s="19">
        <f t="shared" si="73"/>
        <v>42.44329615003198</v>
      </c>
      <c r="C463" s="19">
        <f t="shared" si="74"/>
        <v>-418.59048913367803</v>
      </c>
      <c r="D463" s="13">
        <f t="shared" si="75"/>
        <v>-1.4697459364738692</v>
      </c>
      <c r="E463" s="13">
        <f t="shared" si="76"/>
        <v>420.73677160577626</v>
      </c>
      <c r="F463" s="19">
        <f t="shared" si="77"/>
        <v>1956.63595251646</v>
      </c>
      <c r="G463" s="19">
        <f t="shared" si="78"/>
        <v>-8647.921549062552</v>
      </c>
      <c r="H463" s="14">
        <f t="shared" si="79"/>
        <v>360.7680172752724</v>
      </c>
      <c r="I463" s="14">
        <f t="shared" si="80"/>
        <v>0</v>
      </c>
    </row>
    <row r="464" spans="1:9" ht="12.75">
      <c r="A464" s="19">
        <f t="shared" si="72"/>
        <v>46.20000000000039</v>
      </c>
      <c r="B464" s="19">
        <f t="shared" si="73"/>
        <v>42.44329615003198</v>
      </c>
      <c r="C464" s="19">
        <f t="shared" si="74"/>
        <v>-419.59048913367803</v>
      </c>
      <c r="D464" s="13">
        <f t="shared" si="75"/>
        <v>-1.4699851371535704</v>
      </c>
      <c r="E464" s="13">
        <f t="shared" si="76"/>
        <v>421.73168242321856</v>
      </c>
      <c r="F464" s="19">
        <f t="shared" si="77"/>
        <v>1960.8802821314632</v>
      </c>
      <c r="G464" s="19">
        <f t="shared" si="78"/>
        <v>-8689.78059797592</v>
      </c>
      <c r="H464" s="14">
        <f t="shared" si="79"/>
        <v>360.7680172752724</v>
      </c>
      <c r="I464" s="14">
        <f t="shared" si="80"/>
        <v>0</v>
      </c>
    </row>
    <row r="465" spans="1:9" ht="12.75">
      <c r="A465" s="19">
        <f t="shared" si="72"/>
        <v>46.30000000000039</v>
      </c>
      <c r="B465" s="19">
        <f t="shared" si="73"/>
        <v>42.44329615003198</v>
      </c>
      <c r="C465" s="19">
        <f t="shared" si="74"/>
        <v>-420.59048913367803</v>
      </c>
      <c r="D465" s="13">
        <f t="shared" si="75"/>
        <v>-1.4702232118752128</v>
      </c>
      <c r="E465" s="13">
        <f t="shared" si="76"/>
        <v>422.7266172572835</v>
      </c>
      <c r="F465" s="19">
        <f t="shared" si="77"/>
        <v>1965.1246117464664</v>
      </c>
      <c r="G465" s="19">
        <f t="shared" si="78"/>
        <v>-8731.739646889288</v>
      </c>
      <c r="H465" s="14">
        <f t="shared" si="79"/>
        <v>360.7680172752724</v>
      </c>
      <c r="I465" s="14">
        <f t="shared" si="80"/>
        <v>0</v>
      </c>
    </row>
    <row r="466" spans="1:9" ht="12.75">
      <c r="A466" s="19">
        <f t="shared" si="72"/>
        <v>46.40000000000039</v>
      </c>
      <c r="B466" s="19">
        <f t="shared" si="73"/>
        <v>42.44329615003198</v>
      </c>
      <c r="C466" s="19">
        <f t="shared" si="74"/>
        <v>-421.59048913367803</v>
      </c>
      <c r="D466" s="13">
        <f t="shared" si="75"/>
        <v>-1.470460168543443</v>
      </c>
      <c r="E466" s="13">
        <f t="shared" si="76"/>
        <v>423.7215759387917</v>
      </c>
      <c r="F466" s="19">
        <f t="shared" si="77"/>
        <v>1969.3689413614695</v>
      </c>
      <c r="G466" s="19">
        <f t="shared" si="78"/>
        <v>-8773.798695802656</v>
      </c>
      <c r="H466" s="14">
        <f t="shared" si="79"/>
        <v>360.7680172752724</v>
      </c>
      <c r="I466" s="14">
        <f t="shared" si="80"/>
        <v>0</v>
      </c>
    </row>
    <row r="467" spans="1:9" ht="12.75">
      <c r="A467" s="19">
        <f t="shared" si="72"/>
        <v>46.50000000000039</v>
      </c>
      <c r="B467" s="19">
        <f t="shared" si="73"/>
        <v>42.44329615003198</v>
      </c>
      <c r="C467" s="19">
        <f t="shared" si="74"/>
        <v>-422.59048913367803</v>
      </c>
      <c r="D467" s="13">
        <f t="shared" si="75"/>
        <v>-1.4706960149893404</v>
      </c>
      <c r="E467" s="13">
        <f t="shared" si="76"/>
        <v>424.7165583001451</v>
      </c>
      <c r="F467" s="19">
        <f t="shared" si="77"/>
        <v>1973.6132709764727</v>
      </c>
      <c r="G467" s="19">
        <f t="shared" si="78"/>
        <v>-8815.957744716025</v>
      </c>
      <c r="H467" s="14">
        <f t="shared" si="79"/>
        <v>360.7680172752724</v>
      </c>
      <c r="I467" s="14">
        <f t="shared" si="80"/>
        <v>0</v>
      </c>
    </row>
    <row r="468" spans="1:9" ht="12.75">
      <c r="A468" s="19">
        <f t="shared" si="72"/>
        <v>46.60000000000039</v>
      </c>
      <c r="B468" s="19">
        <f t="shared" si="73"/>
        <v>42.44329615003198</v>
      </c>
      <c r="C468" s="19">
        <f t="shared" si="74"/>
        <v>-423.59048913367803</v>
      </c>
      <c r="D468" s="13">
        <f t="shared" si="75"/>
        <v>-1.4709307589712666</v>
      </c>
      <c r="E468" s="13">
        <f t="shared" si="76"/>
        <v>425.71156417530864</v>
      </c>
      <c r="F468" s="19">
        <f t="shared" si="77"/>
        <v>1977.8576005914758</v>
      </c>
      <c r="G468" s="19">
        <f t="shared" si="78"/>
        <v>-8858.216793629392</v>
      </c>
      <c r="H468" s="14">
        <f t="shared" si="79"/>
        <v>360.7680172752724</v>
      </c>
      <c r="I468" s="14">
        <f t="shared" si="80"/>
        <v>0</v>
      </c>
    </row>
    <row r="469" spans="1:9" ht="12.75">
      <c r="A469" s="19">
        <f t="shared" si="72"/>
        <v>46.700000000000394</v>
      </c>
      <c r="B469" s="19">
        <f t="shared" si="73"/>
        <v>42.44329615003198</v>
      </c>
      <c r="C469" s="19">
        <f t="shared" si="74"/>
        <v>-424.59048913367803</v>
      </c>
      <c r="D469" s="13">
        <f t="shared" si="75"/>
        <v>-1.4711644081757058</v>
      </c>
      <c r="E469" s="13">
        <f t="shared" si="76"/>
        <v>426.70659339979187</v>
      </c>
      <c r="F469" s="19">
        <f t="shared" si="77"/>
        <v>1982.101930206479</v>
      </c>
      <c r="G469" s="19">
        <f t="shared" si="78"/>
        <v>-8900.57584254276</v>
      </c>
      <c r="H469" s="14">
        <f t="shared" si="79"/>
        <v>360.7680172752724</v>
      </c>
      <c r="I469" s="14">
        <f t="shared" si="80"/>
        <v>0</v>
      </c>
    </row>
    <row r="470" spans="1:9" ht="12.75">
      <c r="A470" s="19">
        <f t="shared" si="72"/>
        <v>46.800000000000395</v>
      </c>
      <c r="B470" s="19">
        <f t="shared" si="73"/>
        <v>42.44329615003198</v>
      </c>
      <c r="C470" s="19">
        <f t="shared" si="74"/>
        <v>-425.59048913367803</v>
      </c>
      <c r="D470" s="13">
        <f t="shared" si="75"/>
        <v>-1.4713969702180922</v>
      </c>
      <c r="E470" s="13">
        <f t="shared" si="76"/>
        <v>427.7016458106312</v>
      </c>
      <c r="F470" s="19">
        <f t="shared" si="77"/>
        <v>1986.3462598214821</v>
      </c>
      <c r="G470" s="19">
        <f t="shared" si="78"/>
        <v>-8943.034891456127</v>
      </c>
      <c r="H470" s="14">
        <f t="shared" si="79"/>
        <v>360.7680172752724</v>
      </c>
      <c r="I470" s="14">
        <f t="shared" si="80"/>
        <v>0</v>
      </c>
    </row>
    <row r="471" spans="1:9" ht="12.75">
      <c r="A471" s="19">
        <f t="shared" si="72"/>
        <v>46.9000000000004</v>
      </c>
      <c r="B471" s="19">
        <f t="shared" si="73"/>
        <v>42.44329615003198</v>
      </c>
      <c r="C471" s="19">
        <f t="shared" si="74"/>
        <v>-426.59048913367803</v>
      </c>
      <c r="D471" s="13">
        <f t="shared" si="75"/>
        <v>-1.471628452643626</v>
      </c>
      <c r="E471" s="13">
        <f t="shared" si="76"/>
        <v>428.6967212463725</v>
      </c>
      <c r="F471" s="19">
        <f t="shared" si="77"/>
        <v>1990.5905894364853</v>
      </c>
      <c r="G471" s="19">
        <f t="shared" si="78"/>
        <v>-8985.593940369496</v>
      </c>
      <c r="H471" s="14">
        <f t="shared" si="79"/>
        <v>360.7680172752724</v>
      </c>
      <c r="I471" s="14">
        <f t="shared" si="80"/>
        <v>0</v>
      </c>
    </row>
    <row r="472" spans="1:9" ht="12.75">
      <c r="A472" s="19">
        <f t="shared" si="72"/>
        <v>47.0000000000004</v>
      </c>
      <c r="B472" s="19">
        <f t="shared" si="73"/>
        <v>42.44329615003198</v>
      </c>
      <c r="C472" s="19">
        <f t="shared" si="74"/>
        <v>-427.59048913367803</v>
      </c>
      <c r="D472" s="13">
        <f t="shared" si="75"/>
        <v>-1.4718588629280789</v>
      </c>
      <c r="E472" s="13">
        <f t="shared" si="76"/>
        <v>429.6918195470532</v>
      </c>
      <c r="F472" s="19">
        <f t="shared" si="77"/>
        <v>1994.8349190514884</v>
      </c>
      <c r="G472" s="19">
        <f t="shared" si="78"/>
        <v>-9028.252989282864</v>
      </c>
      <c r="H472" s="14">
        <f t="shared" si="79"/>
        <v>360.7680172752724</v>
      </c>
      <c r="I472" s="14">
        <f t="shared" si="80"/>
        <v>0</v>
      </c>
    </row>
    <row r="473" spans="1:9" ht="12.75">
      <c r="A473" s="19">
        <f t="shared" si="72"/>
        <v>47.1000000000004</v>
      </c>
      <c r="B473" s="19">
        <f t="shared" si="73"/>
        <v>42.44329615003198</v>
      </c>
      <c r="C473" s="19">
        <f t="shared" si="74"/>
        <v>-428.59048913367803</v>
      </c>
      <c r="D473" s="13">
        <f t="shared" si="75"/>
        <v>-1.4720882084785876</v>
      </c>
      <c r="E473" s="13">
        <f t="shared" si="76"/>
        <v>430.6869405541857</v>
      </c>
      <c r="F473" s="19">
        <f t="shared" si="77"/>
        <v>1999.0792486664916</v>
      </c>
      <c r="G473" s="19">
        <f t="shared" si="78"/>
        <v>-9071.012038196232</v>
      </c>
      <c r="H473" s="14">
        <f t="shared" si="79"/>
        <v>360.7680172752724</v>
      </c>
      <c r="I473" s="14">
        <f t="shared" si="80"/>
        <v>0</v>
      </c>
    </row>
    <row r="474" spans="1:9" ht="12.75">
      <c r="A474" s="19">
        <f t="shared" si="72"/>
        <v>47.2000000000004</v>
      </c>
      <c r="B474" s="19">
        <f t="shared" si="73"/>
        <v>42.44329615003198</v>
      </c>
      <c r="C474" s="19">
        <f t="shared" si="74"/>
        <v>-429.59048913367803</v>
      </c>
      <c r="D474" s="13">
        <f t="shared" si="75"/>
        <v>-1.4723164966344375</v>
      </c>
      <c r="E474" s="13">
        <f t="shared" si="76"/>
        <v>431.68208411074005</v>
      </c>
      <c r="F474" s="19">
        <f t="shared" si="77"/>
        <v>2003.3235782814947</v>
      </c>
      <c r="G474" s="19">
        <f t="shared" si="78"/>
        <v>-9113.8710871096</v>
      </c>
      <c r="H474" s="14">
        <f t="shared" si="79"/>
        <v>360.7680172752724</v>
      </c>
      <c r="I474" s="14">
        <f t="shared" si="80"/>
        <v>0</v>
      </c>
    </row>
    <row r="475" spans="1:9" ht="12.75">
      <c r="A475" s="19">
        <f t="shared" si="72"/>
        <v>47.3000000000004</v>
      </c>
      <c r="B475" s="19">
        <f t="shared" si="73"/>
        <v>42.44329615003198</v>
      </c>
      <c r="C475" s="19">
        <f t="shared" si="74"/>
        <v>-430.59048913367803</v>
      </c>
      <c r="D475" s="13">
        <f t="shared" si="75"/>
        <v>-1.4725437346678356</v>
      </c>
      <c r="E475" s="13">
        <f t="shared" si="76"/>
        <v>432.67725006112744</v>
      </c>
      <c r="F475" s="19">
        <f t="shared" si="77"/>
        <v>2007.567907896498</v>
      </c>
      <c r="G475" s="19">
        <f t="shared" si="78"/>
        <v>-9156.830136022967</v>
      </c>
      <c r="H475" s="14">
        <f t="shared" si="79"/>
        <v>360.7680172752724</v>
      </c>
      <c r="I475" s="14">
        <f t="shared" si="80"/>
        <v>0</v>
      </c>
    </row>
    <row r="476" spans="1:9" ht="12.75">
      <c r="A476" s="19">
        <f t="shared" si="72"/>
        <v>47.400000000000404</v>
      </c>
      <c r="B476" s="19">
        <f t="shared" si="73"/>
        <v>42.44329615003198</v>
      </c>
      <c r="C476" s="19">
        <f t="shared" si="74"/>
        <v>-431.59048913367803</v>
      </c>
      <c r="D476" s="13">
        <f t="shared" si="75"/>
        <v>-1.4727699297846717</v>
      </c>
      <c r="E476" s="13">
        <f t="shared" si="76"/>
        <v>433.67243825118373</v>
      </c>
      <c r="F476" s="19">
        <f t="shared" si="77"/>
        <v>2011.812237511501</v>
      </c>
      <c r="G476" s="19">
        <f t="shared" si="78"/>
        <v>-9199.889184936335</v>
      </c>
      <c r="H476" s="14">
        <f t="shared" si="79"/>
        <v>360.7680172752724</v>
      </c>
      <c r="I476" s="14">
        <f t="shared" si="80"/>
        <v>0</v>
      </c>
    </row>
    <row r="477" spans="1:9" ht="12.75">
      <c r="A477" s="19">
        <f t="shared" si="72"/>
        <v>47.500000000000405</v>
      </c>
      <c r="B477" s="19">
        <f t="shared" si="73"/>
        <v>42.44329615003198</v>
      </c>
      <c r="C477" s="19">
        <f t="shared" si="74"/>
        <v>-432.59048913367803</v>
      </c>
      <c r="D477" s="13">
        <f t="shared" si="75"/>
        <v>-1.4729950891252706</v>
      </c>
      <c r="E477" s="13">
        <f t="shared" si="76"/>
        <v>434.6676485281532</v>
      </c>
      <c r="F477" s="19">
        <f t="shared" si="77"/>
        <v>2016.0565671265042</v>
      </c>
      <c r="G477" s="19">
        <f t="shared" si="78"/>
        <v>-9243.048233849704</v>
      </c>
      <c r="H477" s="14">
        <f t="shared" si="79"/>
        <v>360.7680172752724</v>
      </c>
      <c r="I477" s="14">
        <f t="shared" si="80"/>
        <v>0</v>
      </c>
    </row>
    <row r="478" spans="1:9" ht="12.75">
      <c r="A478" s="19">
        <f t="shared" si="72"/>
        <v>47.600000000000406</v>
      </c>
      <c r="B478" s="19">
        <f t="shared" si="73"/>
        <v>42.44329615003198</v>
      </c>
      <c r="C478" s="19">
        <f t="shared" si="74"/>
        <v>-433.59048913367803</v>
      </c>
      <c r="D478" s="13">
        <f t="shared" si="75"/>
        <v>-1.4732192197651335</v>
      </c>
      <c r="E478" s="13">
        <f t="shared" si="76"/>
        <v>435.66288074067256</v>
      </c>
      <c r="F478" s="19">
        <f t="shared" si="77"/>
        <v>2020.3008967415074</v>
      </c>
      <c r="G478" s="19">
        <f t="shared" si="78"/>
        <v>-9286.307282763071</v>
      </c>
      <c r="H478" s="14">
        <f t="shared" si="79"/>
        <v>360.7680172752724</v>
      </c>
      <c r="I478" s="14">
        <f t="shared" si="80"/>
        <v>0</v>
      </c>
    </row>
    <row r="479" spans="1:9" ht="12.75">
      <c r="A479" s="19">
        <f t="shared" si="72"/>
        <v>47.70000000000041</v>
      </c>
      <c r="B479" s="19">
        <f t="shared" si="73"/>
        <v>42.44329615003198</v>
      </c>
      <c r="C479" s="19">
        <f t="shared" si="74"/>
        <v>-434.59048913367803</v>
      </c>
      <c r="D479" s="13">
        <f t="shared" si="75"/>
        <v>-1.4734423287156704</v>
      </c>
      <c r="E479" s="13">
        <f t="shared" si="76"/>
        <v>436.6581347387551</v>
      </c>
      <c r="F479" s="19">
        <f t="shared" si="77"/>
        <v>2024.5452263565105</v>
      </c>
      <c r="G479" s="19">
        <f t="shared" si="78"/>
        <v>-9329.666331676439</v>
      </c>
      <c r="H479" s="14">
        <f t="shared" si="79"/>
        <v>360.7680172752724</v>
      </c>
      <c r="I479" s="14">
        <f t="shared" si="80"/>
        <v>0</v>
      </c>
    </row>
    <row r="480" spans="1:9" ht="12.75">
      <c r="A480" s="19">
        <f t="shared" si="72"/>
        <v>47.80000000000041</v>
      </c>
      <c r="B480" s="19">
        <f t="shared" si="73"/>
        <v>42.44329615003198</v>
      </c>
      <c r="C480" s="19">
        <f t="shared" si="74"/>
        <v>-435.59048913367803</v>
      </c>
      <c r="D480" s="13">
        <f t="shared" si="75"/>
        <v>-1.4736644229249205</v>
      </c>
      <c r="E480" s="13">
        <f t="shared" si="76"/>
        <v>437.65341037377533</v>
      </c>
      <c r="F480" s="19">
        <f t="shared" si="77"/>
        <v>2028.7895559715137</v>
      </c>
      <c r="G480" s="19">
        <f t="shared" si="78"/>
        <v>-9373.125380589807</v>
      </c>
      <c r="H480" s="14">
        <f t="shared" si="79"/>
        <v>360.7680172752724</v>
      </c>
      <c r="I480" s="14">
        <f t="shared" si="80"/>
        <v>0</v>
      </c>
    </row>
    <row r="481" spans="1:9" ht="12.75">
      <c r="A481" s="19">
        <f t="shared" si="72"/>
        <v>47.90000000000041</v>
      </c>
      <c r="B481" s="19">
        <f t="shared" si="73"/>
        <v>42.44329615003198</v>
      </c>
      <c r="C481" s="19">
        <f t="shared" si="74"/>
        <v>-436.59048913367803</v>
      </c>
      <c r="D481" s="13">
        <f t="shared" si="75"/>
        <v>-1.4738855092782654</v>
      </c>
      <c r="E481" s="13">
        <f t="shared" si="76"/>
        <v>438.6487074984532</v>
      </c>
      <c r="F481" s="19">
        <f t="shared" si="77"/>
        <v>2033.0338855865168</v>
      </c>
      <c r="G481" s="19">
        <f t="shared" si="78"/>
        <v>-9416.684429503175</v>
      </c>
      <c r="H481" s="14">
        <f t="shared" si="79"/>
        <v>360.7680172752724</v>
      </c>
      <c r="I481" s="14">
        <f t="shared" si="80"/>
        <v>0</v>
      </c>
    </row>
    <row r="482" spans="1:9" ht="12.75">
      <c r="A482" s="19">
        <f t="shared" si="72"/>
        <v>48.00000000000041</v>
      </c>
      <c r="B482" s="19">
        <f t="shared" si="73"/>
        <v>42.44329615003198</v>
      </c>
      <c r="C482" s="19">
        <f t="shared" si="74"/>
        <v>-437.59048913367803</v>
      </c>
      <c r="D482" s="13">
        <f t="shared" si="75"/>
        <v>-1.4741055945991306</v>
      </c>
      <c r="E482" s="13">
        <f t="shared" si="76"/>
        <v>439.64402596683937</v>
      </c>
      <c r="F482" s="19">
        <f t="shared" si="77"/>
        <v>2037.27821520152</v>
      </c>
      <c r="G482" s="19">
        <f t="shared" si="78"/>
        <v>-9460.343478416544</v>
      </c>
      <c r="H482" s="14">
        <f t="shared" si="79"/>
        <v>360.7680172752724</v>
      </c>
      <c r="I482" s="14">
        <f t="shared" si="80"/>
        <v>0</v>
      </c>
    </row>
    <row r="483" spans="1:9" ht="12.75">
      <c r="A483" s="19">
        <f t="shared" si="72"/>
        <v>48.10000000000041</v>
      </c>
      <c r="B483" s="19">
        <f t="shared" si="73"/>
        <v>42.44329615003198</v>
      </c>
      <c r="C483" s="19">
        <f t="shared" si="74"/>
        <v>-438.59048913367803</v>
      </c>
      <c r="D483" s="13">
        <f t="shared" si="75"/>
        <v>-1.474324685649679</v>
      </c>
      <c r="E483" s="13">
        <f t="shared" si="76"/>
        <v>440.63936563429996</v>
      </c>
      <c r="F483" s="19">
        <f t="shared" si="77"/>
        <v>2041.5225448165231</v>
      </c>
      <c r="G483" s="19">
        <f t="shared" si="78"/>
        <v>-9504.102527329911</v>
      </c>
      <c r="H483" s="14">
        <f t="shared" si="79"/>
        <v>360.7680172752724</v>
      </c>
      <c r="I483" s="14">
        <f t="shared" si="80"/>
        <v>0</v>
      </c>
    </row>
    <row r="484" spans="1:9" ht="12.75">
      <c r="A484" s="19">
        <f t="shared" si="72"/>
        <v>48.200000000000415</v>
      </c>
      <c r="B484" s="19">
        <f t="shared" si="73"/>
        <v>42.44329615003198</v>
      </c>
      <c r="C484" s="19">
        <f t="shared" si="74"/>
        <v>-439.59048913367803</v>
      </c>
      <c r="D484" s="13">
        <f t="shared" si="75"/>
        <v>-1.4745427891314953</v>
      </c>
      <c r="E484" s="13">
        <f t="shared" si="76"/>
        <v>441.6347263575019</v>
      </c>
      <c r="F484" s="19">
        <f t="shared" si="77"/>
        <v>2045.7668744315263</v>
      </c>
      <c r="G484" s="19">
        <f t="shared" si="78"/>
        <v>-9547.961576243279</v>
      </c>
      <c r="H484" s="14">
        <f t="shared" si="79"/>
        <v>360.7680172752724</v>
      </c>
      <c r="I484" s="14">
        <f t="shared" si="80"/>
        <v>0</v>
      </c>
    </row>
    <row r="485" spans="1:9" ht="12.75">
      <c r="A485" s="19">
        <f t="shared" si="72"/>
        <v>48.300000000000416</v>
      </c>
      <c r="B485" s="19">
        <f t="shared" si="73"/>
        <v>42.44329615003198</v>
      </c>
      <c r="C485" s="19">
        <f t="shared" si="74"/>
        <v>-440.59048913367803</v>
      </c>
      <c r="D485" s="13">
        <f t="shared" si="75"/>
        <v>-1.4747599116862593</v>
      </c>
      <c r="E485" s="13">
        <f t="shared" si="76"/>
        <v>442.6301079943986</v>
      </c>
      <c r="F485" s="19">
        <f t="shared" si="77"/>
        <v>2050.0112040465297</v>
      </c>
      <c r="G485" s="19">
        <f t="shared" si="78"/>
        <v>-9591.920625156647</v>
      </c>
      <c r="H485" s="14">
        <f t="shared" si="79"/>
        <v>360.7680172752724</v>
      </c>
      <c r="I485" s="14">
        <f t="shared" si="80"/>
        <v>0</v>
      </c>
    </row>
    <row r="486" spans="1:9" ht="12.75">
      <c r="A486" s="19">
        <f t="shared" si="72"/>
        <v>48.40000000000042</v>
      </c>
      <c r="B486" s="19">
        <f t="shared" si="73"/>
        <v>42.44329615003198</v>
      </c>
      <c r="C486" s="19">
        <f t="shared" si="74"/>
        <v>-441.59048913367803</v>
      </c>
      <c r="D486" s="13">
        <f t="shared" si="75"/>
        <v>-1.4749760598964134</v>
      </c>
      <c r="E486" s="13">
        <f t="shared" si="76"/>
        <v>443.6255104042151</v>
      </c>
      <c r="F486" s="19">
        <f t="shared" si="77"/>
        <v>2054.255533661533</v>
      </c>
      <c r="G486" s="19">
        <f t="shared" si="78"/>
        <v>-9635.979674070015</v>
      </c>
      <c r="H486" s="14">
        <f t="shared" si="79"/>
        <v>360.7680172752724</v>
      </c>
      <c r="I486" s="14">
        <f t="shared" si="80"/>
        <v>0</v>
      </c>
    </row>
    <row r="487" spans="1:9" ht="12.75">
      <c r="A487" s="19">
        <f t="shared" si="72"/>
        <v>48.50000000000042</v>
      </c>
      <c r="B487" s="19">
        <f t="shared" si="73"/>
        <v>42.44329615003198</v>
      </c>
      <c r="C487" s="19">
        <f t="shared" si="74"/>
        <v>-442.59048913367803</v>
      </c>
      <c r="D487" s="13">
        <f t="shared" si="75"/>
        <v>-1.475191240285818</v>
      </c>
      <c r="E487" s="13">
        <f t="shared" si="76"/>
        <v>444.62093344743414</v>
      </c>
      <c r="F487" s="19">
        <f t="shared" si="77"/>
        <v>2058.499863276536</v>
      </c>
      <c r="G487" s="19">
        <f t="shared" si="78"/>
        <v>-9680.138722983384</v>
      </c>
      <c r="H487" s="14">
        <f t="shared" si="79"/>
        <v>360.7680172752724</v>
      </c>
      <c r="I487" s="14">
        <f t="shared" si="80"/>
        <v>0</v>
      </c>
    </row>
    <row r="488" spans="1:9" ht="12.75">
      <c r="A488" s="19">
        <f t="shared" si="72"/>
        <v>48.60000000000042</v>
      </c>
      <c r="B488" s="19">
        <f t="shared" si="73"/>
        <v>42.44329615003198</v>
      </c>
      <c r="C488" s="19">
        <f t="shared" si="74"/>
        <v>-443.59048913367803</v>
      </c>
      <c r="D488" s="13">
        <f t="shared" si="75"/>
        <v>-1.4754054593204005</v>
      </c>
      <c r="E488" s="13">
        <f t="shared" si="76"/>
        <v>445.6163769857825</v>
      </c>
      <c r="F488" s="19">
        <f t="shared" si="77"/>
        <v>2062.744192891539</v>
      </c>
      <c r="G488" s="19">
        <f t="shared" si="78"/>
        <v>-9724.39777189675</v>
      </c>
      <c r="H488" s="14">
        <f t="shared" si="79"/>
        <v>360.7680172752724</v>
      </c>
      <c r="I488" s="14">
        <f t="shared" si="80"/>
        <v>0</v>
      </c>
    </row>
    <row r="489" spans="1:9" ht="12.75">
      <c r="A489" s="19">
        <f t="shared" si="72"/>
        <v>48.70000000000042</v>
      </c>
      <c r="B489" s="19">
        <f t="shared" si="73"/>
        <v>42.44329615003198</v>
      </c>
      <c r="C489" s="19">
        <f t="shared" si="74"/>
        <v>-444.59048913367803</v>
      </c>
      <c r="D489" s="13">
        <f t="shared" si="75"/>
        <v>-1.4756187234087945</v>
      </c>
      <c r="E489" s="13">
        <f t="shared" si="76"/>
        <v>446.61184088221665</v>
      </c>
      <c r="F489" s="19">
        <f t="shared" si="77"/>
        <v>2066.9885225065423</v>
      </c>
      <c r="G489" s="19">
        <f t="shared" si="78"/>
        <v>-9768.756820810118</v>
      </c>
      <c r="H489" s="14">
        <f t="shared" si="79"/>
        <v>360.7680172752724</v>
      </c>
      <c r="I489" s="14">
        <f t="shared" si="80"/>
        <v>0</v>
      </c>
    </row>
    <row r="490" spans="1:9" ht="12.75">
      <c r="A490" s="19">
        <f t="shared" si="72"/>
        <v>48.80000000000042</v>
      </c>
      <c r="B490" s="19">
        <f t="shared" si="73"/>
        <v>42.44329615003198</v>
      </c>
      <c r="C490" s="19">
        <f t="shared" si="74"/>
        <v>-445.59048913367803</v>
      </c>
      <c r="D490" s="13">
        <f t="shared" si="75"/>
        <v>-1.4758310389029718</v>
      </c>
      <c r="E490" s="13">
        <f t="shared" si="76"/>
        <v>447.60732500090944</v>
      </c>
      <c r="F490" s="19">
        <f t="shared" si="77"/>
        <v>2071.2328521215454</v>
      </c>
      <c r="G490" s="19">
        <f t="shared" si="78"/>
        <v>-9813.215869723486</v>
      </c>
      <c r="H490" s="14">
        <f t="shared" si="79"/>
        <v>360.7680172752724</v>
      </c>
      <c r="I490" s="14">
        <f t="shared" si="80"/>
        <v>0</v>
      </c>
    </row>
    <row r="491" spans="1:9" ht="12.75">
      <c r="A491" s="19">
        <f t="shared" si="72"/>
        <v>48.900000000000425</v>
      </c>
      <c r="B491" s="19">
        <f t="shared" si="73"/>
        <v>42.44329615003198</v>
      </c>
      <c r="C491" s="19">
        <f t="shared" si="74"/>
        <v>-446.59048913367803</v>
      </c>
      <c r="D491" s="13">
        <f t="shared" si="75"/>
        <v>-1.4760424120988644</v>
      </c>
      <c r="E491" s="13">
        <f t="shared" si="76"/>
        <v>448.60282920723665</v>
      </c>
      <c r="F491" s="19">
        <f t="shared" si="77"/>
        <v>2075.4771817365486</v>
      </c>
      <c r="G491" s="19">
        <f t="shared" si="78"/>
        <v>-9857.774918636855</v>
      </c>
      <c r="H491" s="14">
        <f t="shared" si="79"/>
        <v>360.7680172752724</v>
      </c>
      <c r="I491" s="14">
        <f t="shared" si="80"/>
        <v>0</v>
      </c>
    </row>
    <row r="492" spans="1:9" ht="12.75">
      <c r="A492" s="19">
        <f t="shared" si="72"/>
        <v>49.000000000000426</v>
      </c>
      <c r="B492" s="19">
        <f t="shared" si="73"/>
        <v>42.44329615003198</v>
      </c>
      <c r="C492" s="19">
        <f t="shared" si="74"/>
        <v>-447.59048913367803</v>
      </c>
      <c r="D492" s="13">
        <f t="shared" si="75"/>
        <v>-1.4762528492369802</v>
      </c>
      <c r="E492" s="13">
        <f t="shared" si="76"/>
        <v>449.59835336776365</v>
      </c>
      <c r="F492" s="19">
        <f t="shared" si="77"/>
        <v>2079.7215113515517</v>
      </c>
      <c r="G492" s="19">
        <f t="shared" si="78"/>
        <v>-9902.433967550223</v>
      </c>
      <c r="H492" s="14">
        <f t="shared" si="79"/>
        <v>360.7680172752724</v>
      </c>
      <c r="I492" s="14">
        <f t="shared" si="80"/>
        <v>0</v>
      </c>
    </row>
    <row r="493" spans="1:9" ht="12.75">
      <c r="A493" s="19">
        <f t="shared" si="72"/>
        <v>49.10000000000043</v>
      </c>
      <c r="B493" s="19">
        <f t="shared" si="73"/>
        <v>42.44329615003198</v>
      </c>
      <c r="C493" s="19">
        <f t="shared" si="74"/>
        <v>-448.59048913367803</v>
      </c>
      <c r="D493" s="13">
        <f t="shared" si="75"/>
        <v>-1.4764623565030082</v>
      </c>
      <c r="E493" s="13">
        <f t="shared" si="76"/>
        <v>450.59389735023245</v>
      </c>
      <c r="F493" s="19">
        <f t="shared" si="77"/>
        <v>2083.965840966555</v>
      </c>
      <c r="G493" s="19">
        <f t="shared" si="78"/>
        <v>-9947.19301646359</v>
      </c>
      <c r="H493" s="14">
        <f t="shared" si="79"/>
        <v>360.7680172752724</v>
      </c>
      <c r="I493" s="14">
        <f t="shared" si="80"/>
        <v>0</v>
      </c>
    </row>
    <row r="494" spans="1:9" ht="12.75">
      <c r="A494" s="19">
        <f t="shared" si="72"/>
        <v>49.20000000000043</v>
      </c>
      <c r="B494" s="19">
        <f t="shared" si="73"/>
        <v>42.44329615003198</v>
      </c>
      <c r="C494" s="19">
        <f t="shared" si="74"/>
        <v>-449.59048913367803</v>
      </c>
      <c r="D494" s="13">
        <f t="shared" si="75"/>
        <v>-1.4766709400284193</v>
      </c>
      <c r="E494" s="13">
        <f t="shared" si="76"/>
        <v>451.58946102354867</v>
      </c>
      <c r="F494" s="19">
        <f t="shared" si="77"/>
        <v>2088.210170581558</v>
      </c>
      <c r="G494" s="19">
        <f t="shared" si="78"/>
        <v>-9992.052065376958</v>
      </c>
      <c r="H494" s="14">
        <f t="shared" si="79"/>
        <v>360.7680172752724</v>
      </c>
      <c r="I494" s="14">
        <f t="shared" si="80"/>
        <v>0</v>
      </c>
    </row>
    <row r="495" spans="1:9" ht="12.75">
      <c r="A495" s="19">
        <f t="shared" si="72"/>
        <v>49.30000000000043</v>
      </c>
      <c r="B495" s="19">
        <f t="shared" si="73"/>
        <v>42.44329615003198</v>
      </c>
      <c r="C495" s="19">
        <f t="shared" si="74"/>
        <v>-450.59048913367803</v>
      </c>
      <c r="D495" s="13">
        <f t="shared" si="75"/>
        <v>-1.4768786058910555</v>
      </c>
      <c r="E495" s="13">
        <f t="shared" si="76"/>
        <v>452.5850442577688</v>
      </c>
      <c r="F495" s="19">
        <f t="shared" si="77"/>
        <v>2092.454500196561</v>
      </c>
      <c r="G495" s="19">
        <f t="shared" si="78"/>
        <v>-10037.011114290326</v>
      </c>
      <c r="H495" s="14">
        <f t="shared" si="79"/>
        <v>360.7680172752724</v>
      </c>
      <c r="I495" s="14">
        <f t="shared" si="80"/>
        <v>0</v>
      </c>
    </row>
    <row r="496" spans="1:9" ht="12.75">
      <c r="A496" s="19">
        <f t="shared" si="72"/>
        <v>49.40000000000043</v>
      </c>
      <c r="B496" s="19">
        <f t="shared" si="73"/>
        <v>42.44329615003198</v>
      </c>
      <c r="C496" s="19">
        <f t="shared" si="74"/>
        <v>-451.59048913367803</v>
      </c>
      <c r="D496" s="13">
        <f t="shared" si="75"/>
        <v>-1.4770853601157141</v>
      </c>
      <c r="E496" s="13">
        <f t="shared" si="76"/>
        <v>453.58064692408766</v>
      </c>
      <c r="F496" s="19">
        <f t="shared" si="77"/>
        <v>2096.6988298115643</v>
      </c>
      <c r="G496" s="19">
        <f t="shared" si="78"/>
        <v>-10082.070163203694</v>
      </c>
      <c r="H496" s="14">
        <f t="shared" si="79"/>
        <v>360.7680172752724</v>
      </c>
      <c r="I496" s="14">
        <f t="shared" si="80"/>
        <v>0</v>
      </c>
    </row>
    <row r="497" spans="1:9" ht="12.75">
      <c r="A497" s="19">
        <f t="shared" si="72"/>
        <v>49.50000000000043</v>
      </c>
      <c r="B497" s="19">
        <f t="shared" si="73"/>
        <v>42.44329615003198</v>
      </c>
      <c r="C497" s="19">
        <f t="shared" si="74"/>
        <v>-452.59048913367803</v>
      </c>
      <c r="D497" s="13">
        <f t="shared" si="75"/>
        <v>-1.4772912086747234</v>
      </c>
      <c r="E497" s="13">
        <f t="shared" si="76"/>
        <v>454.5762688948261</v>
      </c>
      <c r="F497" s="19">
        <f t="shared" si="77"/>
        <v>2100.9431594265675</v>
      </c>
      <c r="G497" s="19">
        <f t="shared" si="78"/>
        <v>-10127.229212117063</v>
      </c>
      <c r="H497" s="14">
        <f t="shared" si="79"/>
        <v>360.7680172752724</v>
      </c>
      <c r="I497" s="14">
        <f t="shared" si="80"/>
        <v>0</v>
      </c>
    </row>
    <row r="498" spans="1:9" ht="12.75">
      <c r="A498" s="19">
        <f t="shared" si="72"/>
        <v>49.600000000000435</v>
      </c>
      <c r="B498" s="19">
        <f t="shared" si="73"/>
        <v>42.44329615003198</v>
      </c>
      <c r="C498" s="19">
        <f t="shared" si="74"/>
        <v>-453.59048913367803</v>
      </c>
      <c r="D498" s="13">
        <f t="shared" si="75"/>
        <v>-1.4774961574885102</v>
      </c>
      <c r="E498" s="13">
        <f t="shared" si="76"/>
        <v>455.5719100434185</v>
      </c>
      <c r="F498" s="19">
        <f t="shared" si="77"/>
        <v>2105.1874890415706</v>
      </c>
      <c r="G498" s="19">
        <f t="shared" si="78"/>
        <v>-10172.48826103043</v>
      </c>
      <c r="H498" s="14">
        <f t="shared" si="79"/>
        <v>360.7680172752724</v>
      </c>
      <c r="I498" s="14">
        <f t="shared" si="80"/>
        <v>0</v>
      </c>
    </row>
    <row r="499" spans="1:9" ht="12.75">
      <c r="A499" s="19">
        <f t="shared" si="72"/>
        <v>49.700000000000436</v>
      </c>
      <c r="B499" s="19">
        <f t="shared" si="73"/>
        <v>42.44329615003198</v>
      </c>
      <c r="C499" s="19">
        <f t="shared" si="74"/>
        <v>-454.59048913367803</v>
      </c>
      <c r="D499" s="13">
        <f t="shared" si="75"/>
        <v>-1.477700212426162</v>
      </c>
      <c r="E499" s="13">
        <f t="shared" si="76"/>
        <v>456.5675702444009</v>
      </c>
      <c r="F499" s="19">
        <f t="shared" si="77"/>
        <v>2109.431818656574</v>
      </c>
      <c r="G499" s="19">
        <f t="shared" si="78"/>
        <v>-10217.847309943798</v>
      </c>
      <c r="H499" s="14">
        <f t="shared" si="79"/>
        <v>360.7680172752724</v>
      </c>
      <c r="I499" s="14">
        <f t="shared" si="80"/>
        <v>0</v>
      </c>
    </row>
    <row r="500" spans="1:9" ht="12.75">
      <c r="A500" s="19">
        <f t="shared" si="72"/>
        <v>49.80000000000044</v>
      </c>
      <c r="B500" s="19">
        <f t="shared" si="73"/>
        <v>42.44329615003198</v>
      </c>
      <c r="C500" s="19">
        <f t="shared" si="74"/>
        <v>-455.59048913367803</v>
      </c>
      <c r="D500" s="13">
        <f t="shared" si="75"/>
        <v>-1.477903379305979</v>
      </c>
      <c r="E500" s="13">
        <f t="shared" si="76"/>
        <v>457.563249373399</v>
      </c>
      <c r="F500" s="19">
        <f t="shared" si="77"/>
        <v>2113.676148271577</v>
      </c>
      <c r="G500" s="19">
        <f t="shared" si="78"/>
        <v>-10263.306358857166</v>
      </c>
      <c r="H500" s="14">
        <f t="shared" si="79"/>
        <v>360.7680172752724</v>
      </c>
      <c r="I500" s="14">
        <f t="shared" si="80"/>
        <v>0</v>
      </c>
    </row>
    <row r="501" spans="1:9" ht="12.75">
      <c r="A501" s="19">
        <f t="shared" si="72"/>
        <v>49.90000000000044</v>
      </c>
      <c r="B501" s="19">
        <f t="shared" si="73"/>
        <v>42.44329615003198</v>
      </c>
      <c r="C501" s="19">
        <f t="shared" si="74"/>
        <v>-456.59048913367803</v>
      </c>
      <c r="D501" s="13">
        <f t="shared" si="75"/>
        <v>-1.4781056638960224</v>
      </c>
      <c r="E501" s="13">
        <f t="shared" si="76"/>
        <v>458.5589473071163</v>
      </c>
      <c r="F501" s="19">
        <f t="shared" si="77"/>
        <v>2117.92047788658</v>
      </c>
      <c r="G501" s="19">
        <f t="shared" si="78"/>
        <v>-10308.865407770534</v>
      </c>
      <c r="H501" s="14">
        <f t="shared" si="79"/>
        <v>360.7680172752724</v>
      </c>
      <c r="I501" s="14">
        <f t="shared" si="80"/>
        <v>0</v>
      </c>
    </row>
    <row r="502" spans="1:9" ht="12.75">
      <c r="A502" s="19">
        <f t="shared" si="72"/>
        <v>50.00000000000044</v>
      </c>
      <c r="B502" s="19">
        <f t="shared" si="73"/>
        <v>42.44329615003198</v>
      </c>
      <c r="C502" s="19">
        <f t="shared" si="74"/>
        <v>-457.59048913367803</v>
      </c>
      <c r="D502" s="13">
        <f t="shared" si="75"/>
        <v>-1.4783070719146523</v>
      </c>
      <c r="E502" s="13">
        <f t="shared" si="76"/>
        <v>459.55466392332266</v>
      </c>
      <c r="F502" s="19">
        <f t="shared" si="77"/>
        <v>2122.1648075015833</v>
      </c>
      <c r="G502" s="19">
        <f t="shared" si="78"/>
        <v>-10354.524456683903</v>
      </c>
      <c r="H502" s="14">
        <f t="shared" si="79"/>
        <v>360.7680172752724</v>
      </c>
      <c r="I502" s="14">
        <f t="shared" si="80"/>
        <v>0</v>
      </c>
    </row>
    <row r="503" spans="1:9" ht="12.75">
      <c r="A503" s="19">
        <f t="shared" si="72"/>
        <v>50.10000000000044</v>
      </c>
      <c r="B503" s="19">
        <f t="shared" si="73"/>
        <v>42.44329615003198</v>
      </c>
      <c r="C503" s="19">
        <f t="shared" si="74"/>
        <v>-458.59048913367803</v>
      </c>
      <c r="D503" s="13">
        <f t="shared" si="75"/>
        <v>-1.4785076090310612</v>
      </c>
      <c r="E503" s="13">
        <f t="shared" si="76"/>
        <v>460.5503991008426</v>
      </c>
      <c r="F503" s="19">
        <f t="shared" si="77"/>
        <v>2126.4091371165864</v>
      </c>
      <c r="G503" s="19">
        <f t="shared" si="78"/>
        <v>-10400.28350559727</v>
      </c>
      <c r="H503" s="14">
        <f t="shared" si="79"/>
        <v>360.7680172752724</v>
      </c>
      <c r="I503" s="14">
        <f t="shared" si="80"/>
        <v>0</v>
      </c>
    </row>
    <row r="504" spans="1:9" ht="12.75">
      <c r="A504" s="19">
        <f t="shared" si="72"/>
        <v>50.20000000000044</v>
      </c>
      <c r="B504" s="19">
        <f t="shared" si="73"/>
        <v>42.44329615003198</v>
      </c>
      <c r="C504" s="19">
        <f t="shared" si="74"/>
        <v>-459.59048913367803</v>
      </c>
      <c r="D504" s="13">
        <f t="shared" si="75"/>
        <v>-1.4787072808658002</v>
      </c>
      <c r="E504" s="13">
        <f t="shared" si="76"/>
        <v>461.5461527195441</v>
      </c>
      <c r="F504" s="19">
        <f t="shared" si="77"/>
        <v>2130.6534667315896</v>
      </c>
      <c r="G504" s="19">
        <f t="shared" si="78"/>
        <v>-10446.142554510638</v>
      </c>
      <c r="H504" s="14">
        <f t="shared" si="79"/>
        <v>360.7680172752724</v>
      </c>
      <c r="I504" s="14">
        <f t="shared" si="80"/>
        <v>0</v>
      </c>
    </row>
    <row r="505" spans="1:9" ht="12.75">
      <c r="A505" s="19">
        <f t="shared" si="72"/>
        <v>50.300000000000445</v>
      </c>
      <c r="B505" s="19">
        <f t="shared" si="73"/>
        <v>42.44329615003198</v>
      </c>
      <c r="C505" s="19">
        <f t="shared" si="74"/>
        <v>-460.59048913367803</v>
      </c>
      <c r="D505" s="13">
        <f t="shared" si="75"/>
        <v>-1.4789060929912967</v>
      </c>
      <c r="E505" s="13">
        <f t="shared" si="76"/>
        <v>462.54192466032754</v>
      </c>
      <c r="F505" s="19">
        <f t="shared" si="77"/>
        <v>2134.8977963465927</v>
      </c>
      <c r="G505" s="19">
        <f t="shared" si="78"/>
        <v>-10492.101603424006</v>
      </c>
      <c r="H505" s="14">
        <f t="shared" si="79"/>
        <v>360.7680172752724</v>
      </c>
      <c r="I505" s="14">
        <f t="shared" si="80"/>
        <v>0</v>
      </c>
    </row>
    <row r="506" spans="1:9" ht="12.75">
      <c r="A506" s="19">
        <f t="shared" si="72"/>
        <v>50.400000000000446</v>
      </c>
      <c r="B506" s="19">
        <f t="shared" si="73"/>
        <v>42.44329615003198</v>
      </c>
      <c r="C506" s="19">
        <f t="shared" si="74"/>
        <v>-461.59048913367803</v>
      </c>
      <c r="D506" s="13">
        <f t="shared" si="75"/>
        <v>-1.479104050932368</v>
      </c>
      <c r="E506" s="13">
        <f t="shared" si="76"/>
        <v>463.53771480511426</v>
      </c>
      <c r="F506" s="19">
        <f t="shared" si="77"/>
        <v>2139.142125961596</v>
      </c>
      <c r="G506" s="19">
        <f t="shared" si="78"/>
        <v>-10538.160652337374</v>
      </c>
      <c r="H506" s="14">
        <f t="shared" si="79"/>
        <v>360.7680172752724</v>
      </c>
      <c r="I506" s="14">
        <f t="shared" si="80"/>
        <v>0</v>
      </c>
    </row>
    <row r="507" spans="1:9" ht="12.75">
      <c r="A507" s="19">
        <f t="shared" si="72"/>
        <v>50.50000000000045</v>
      </c>
      <c r="B507" s="19">
        <f t="shared" si="73"/>
        <v>42.44329615003198</v>
      </c>
      <c r="C507" s="19">
        <f t="shared" si="74"/>
        <v>-462.59048913367803</v>
      </c>
      <c r="D507" s="13">
        <f t="shared" si="75"/>
        <v>-1.4793011601667267</v>
      </c>
      <c r="E507" s="13">
        <f t="shared" si="76"/>
        <v>464.5335230368362</v>
      </c>
      <c r="F507" s="19">
        <f t="shared" si="77"/>
        <v>2143.386455576599</v>
      </c>
      <c r="G507" s="19">
        <f t="shared" si="78"/>
        <v>-10584.319701250743</v>
      </c>
      <c r="H507" s="14">
        <f t="shared" si="79"/>
        <v>360.7680172752724</v>
      </c>
      <c r="I507" s="14">
        <f t="shared" si="80"/>
        <v>0</v>
      </c>
    </row>
    <row r="508" spans="1:9" ht="12.75">
      <c r="A508" s="19">
        <f t="shared" si="72"/>
        <v>50.60000000000045</v>
      </c>
      <c r="B508" s="19">
        <f t="shared" si="73"/>
        <v>42.44329615003198</v>
      </c>
      <c r="C508" s="19">
        <f t="shared" si="74"/>
        <v>-463.59048913367803</v>
      </c>
      <c r="D508" s="13">
        <f t="shared" si="75"/>
        <v>-1.479497426125481</v>
      </c>
      <c r="E508" s="13">
        <f t="shared" si="76"/>
        <v>465.5293492394246</v>
      </c>
      <c r="F508" s="19">
        <f t="shared" si="77"/>
        <v>2147.630785191602</v>
      </c>
      <c r="G508" s="19">
        <f t="shared" si="78"/>
        <v>-10630.57875016411</v>
      </c>
      <c r="H508" s="14">
        <f t="shared" si="79"/>
        <v>360.7680172752724</v>
      </c>
      <c r="I508" s="14">
        <f t="shared" si="80"/>
        <v>0</v>
      </c>
    </row>
    <row r="509" spans="1:9" ht="12.75">
      <c r="A509" s="19">
        <f t="shared" si="72"/>
        <v>50.70000000000045</v>
      </c>
      <c r="B509" s="19">
        <f t="shared" si="73"/>
        <v>42.44329615003198</v>
      </c>
      <c r="C509" s="19">
        <f t="shared" si="74"/>
        <v>-464.59048913367803</v>
      </c>
      <c r="D509" s="13">
        <f t="shared" si="75"/>
        <v>-1.479692854193626</v>
      </c>
      <c r="E509" s="13">
        <f t="shared" si="76"/>
        <v>466.5251932977999</v>
      </c>
      <c r="F509" s="19">
        <f t="shared" si="77"/>
        <v>2151.8751148066053</v>
      </c>
      <c r="G509" s="19">
        <f t="shared" si="78"/>
        <v>-10676.937799077477</v>
      </c>
      <c r="H509" s="14">
        <f t="shared" si="79"/>
        <v>360.7680172752724</v>
      </c>
      <c r="I509" s="14">
        <f t="shared" si="80"/>
        <v>0</v>
      </c>
    </row>
    <row r="510" spans="1:9" ht="12.75">
      <c r="A510" s="19">
        <f t="shared" si="72"/>
        <v>50.80000000000045</v>
      </c>
      <c r="B510" s="19">
        <f t="shared" si="73"/>
        <v>42.44329615003198</v>
      </c>
      <c r="C510" s="19">
        <f t="shared" si="74"/>
        <v>-465.59048913367803</v>
      </c>
      <c r="D510" s="13">
        <f t="shared" si="75"/>
        <v>-1.4798874497105334</v>
      </c>
      <c r="E510" s="13">
        <f t="shared" si="76"/>
        <v>467.52105509786065</v>
      </c>
      <c r="F510" s="19">
        <f t="shared" si="77"/>
        <v>2156.1194444216085</v>
      </c>
      <c r="G510" s="19">
        <f t="shared" si="78"/>
        <v>-10723.396847990845</v>
      </c>
      <c r="H510" s="14">
        <f t="shared" si="79"/>
        <v>360.7680172752724</v>
      </c>
      <c r="I510" s="14">
        <f t="shared" si="80"/>
        <v>0</v>
      </c>
    </row>
    <row r="511" spans="1:9" ht="12.75">
      <c r="A511" s="19">
        <f t="shared" si="72"/>
        <v>50.90000000000045</v>
      </c>
      <c r="B511" s="19">
        <f t="shared" si="73"/>
        <v>42.44329615003198</v>
      </c>
      <c r="C511" s="19">
        <f t="shared" si="74"/>
        <v>-466.59048913367803</v>
      </c>
      <c r="D511" s="13">
        <f t="shared" si="75"/>
        <v>-1.4800812179704297</v>
      </c>
      <c r="E511" s="13">
        <f t="shared" si="76"/>
        <v>468.5169345264739</v>
      </c>
      <c r="F511" s="19">
        <f t="shared" si="77"/>
        <v>2160.3637740366116</v>
      </c>
      <c r="G511" s="19">
        <f t="shared" si="78"/>
        <v>-10769.955896904214</v>
      </c>
      <c r="H511" s="14">
        <f t="shared" si="79"/>
        <v>360.7680172752724</v>
      </c>
      <c r="I511" s="14">
        <f t="shared" si="80"/>
        <v>0</v>
      </c>
    </row>
    <row r="512" spans="1:9" ht="12.75">
      <c r="A512" s="19">
        <f t="shared" si="72"/>
        <v>51.000000000000455</v>
      </c>
      <c r="B512" s="19">
        <f t="shared" si="73"/>
        <v>42.44329615003198</v>
      </c>
      <c r="C512" s="19">
        <f t="shared" si="74"/>
        <v>-467.59048913367803</v>
      </c>
      <c r="D512" s="13">
        <f t="shared" si="75"/>
        <v>-1.4802741642228732</v>
      </c>
      <c r="E512" s="13">
        <f t="shared" si="76"/>
        <v>469.5128314714642</v>
      </c>
      <c r="F512" s="19">
        <f t="shared" si="77"/>
        <v>2164.608103651615</v>
      </c>
      <c r="G512" s="19">
        <f t="shared" si="78"/>
        <v>-10816.614945817582</v>
      </c>
      <c r="H512" s="14">
        <f t="shared" si="79"/>
        <v>360.7680172752724</v>
      </c>
      <c r="I512" s="14">
        <f t="shared" si="80"/>
        <v>0</v>
      </c>
    </row>
    <row r="513" spans="1:9" ht="12.75">
      <c r="A513" s="19">
        <f t="shared" si="72"/>
        <v>51.100000000000456</v>
      </c>
      <c r="B513" s="19">
        <f t="shared" si="73"/>
        <v>42.44329615003198</v>
      </c>
      <c r="C513" s="19">
        <f t="shared" si="74"/>
        <v>-468.59048913367803</v>
      </c>
      <c r="D513" s="13">
        <f t="shared" si="75"/>
        <v>-1.4804662936732205</v>
      </c>
      <c r="E513" s="13">
        <f t="shared" si="76"/>
        <v>470.5087458216042</v>
      </c>
      <c r="F513" s="19">
        <f t="shared" si="77"/>
        <v>2168.852433266618</v>
      </c>
      <c r="G513" s="19">
        <f t="shared" si="78"/>
        <v>-10863.37399473095</v>
      </c>
      <c r="H513" s="14">
        <f t="shared" si="79"/>
        <v>360.7680172752724</v>
      </c>
      <c r="I513" s="14">
        <f t="shared" si="80"/>
        <v>0</v>
      </c>
    </row>
    <row r="514" spans="1:9" ht="12.75">
      <c r="A514" s="19">
        <f t="shared" si="72"/>
        <v>51.20000000000046</v>
      </c>
      <c r="B514" s="19">
        <f t="shared" si="73"/>
        <v>42.44329615003198</v>
      </c>
      <c r="C514" s="19">
        <f t="shared" si="74"/>
        <v>-469.59048913367803</v>
      </c>
      <c r="D514" s="13">
        <f t="shared" si="75"/>
        <v>-1.4806576114830918</v>
      </c>
      <c r="E514" s="13">
        <f t="shared" si="76"/>
        <v>471.50467746660405</v>
      </c>
      <c r="F514" s="19">
        <f t="shared" si="77"/>
        <v>2173.096762881621</v>
      </c>
      <c r="G514" s="19">
        <f t="shared" si="78"/>
        <v>-10910.233043644317</v>
      </c>
      <c r="H514" s="14">
        <f t="shared" si="79"/>
        <v>360.7680172752724</v>
      </c>
      <c r="I514" s="14">
        <f t="shared" si="80"/>
        <v>0</v>
      </c>
    </row>
    <row r="515" spans="1:9" ht="12.75">
      <c r="A515" s="19">
        <f t="shared" si="72"/>
        <v>51.30000000000046</v>
      </c>
      <c r="B515" s="19">
        <f t="shared" si="73"/>
        <v>42.44329615003198</v>
      </c>
      <c r="C515" s="19">
        <f t="shared" si="74"/>
        <v>-470.59048913367803</v>
      </c>
      <c r="D515" s="13">
        <f t="shared" si="75"/>
        <v>-1.4808481227708263</v>
      </c>
      <c r="E515" s="13">
        <f t="shared" si="76"/>
        <v>472.50062629710203</v>
      </c>
      <c r="F515" s="19">
        <f t="shared" si="77"/>
        <v>2177.3410924966242</v>
      </c>
      <c r="G515" s="19">
        <f t="shared" si="78"/>
        <v>-10957.192092557685</v>
      </c>
      <c r="H515" s="14">
        <f t="shared" si="79"/>
        <v>360.7680172752724</v>
      </c>
      <c r="I515" s="14">
        <f t="shared" si="80"/>
        <v>0</v>
      </c>
    </row>
    <row r="516" spans="1:9" ht="12.75">
      <c r="A516" s="19">
        <f t="shared" si="72"/>
        <v>51.40000000000046</v>
      </c>
      <c r="B516" s="19">
        <f t="shared" si="73"/>
        <v>42.44329615003198</v>
      </c>
      <c r="C516" s="19">
        <f t="shared" si="74"/>
        <v>-471.59048913367803</v>
      </c>
      <c r="D516" s="13">
        <f t="shared" si="75"/>
        <v>-1.4810378326119347</v>
      </c>
      <c r="E516" s="13">
        <f t="shared" si="76"/>
        <v>473.49659220465463</v>
      </c>
      <c r="F516" s="19">
        <f t="shared" si="77"/>
        <v>2181.5854221116274</v>
      </c>
      <c r="G516" s="19">
        <f t="shared" si="78"/>
        <v>-11004.251141471053</v>
      </c>
      <c r="H516" s="14">
        <f t="shared" si="79"/>
        <v>360.7680172752724</v>
      </c>
      <c r="I516" s="14">
        <f t="shared" si="80"/>
        <v>0</v>
      </c>
    </row>
    <row r="517" spans="1:9" ht="12.75">
      <c r="A517" s="19">
        <f t="shared" si="72"/>
        <v>51.50000000000046</v>
      </c>
      <c r="B517" s="19">
        <f t="shared" si="73"/>
        <v>42.44329615003198</v>
      </c>
      <c r="C517" s="19">
        <f t="shared" si="74"/>
        <v>-472.59048913367803</v>
      </c>
      <c r="D517" s="13">
        <f t="shared" si="75"/>
        <v>-1.4812267460395443</v>
      </c>
      <c r="E517" s="13">
        <f t="shared" si="76"/>
        <v>474.49257508172707</v>
      </c>
      <c r="F517" s="19">
        <f t="shared" si="77"/>
        <v>2185.8297517266305</v>
      </c>
      <c r="G517" s="19">
        <f t="shared" si="78"/>
        <v>-11051.410190384422</v>
      </c>
      <c r="H517" s="14">
        <f t="shared" si="79"/>
        <v>360.7680172752724</v>
      </c>
      <c r="I517" s="14">
        <f t="shared" si="80"/>
        <v>0</v>
      </c>
    </row>
    <row r="518" spans="1:9" ht="12.75">
      <c r="A518" s="19">
        <f t="shared" si="72"/>
        <v>51.60000000000046</v>
      </c>
      <c r="B518" s="19">
        <f t="shared" si="73"/>
        <v>42.44329615003198</v>
      </c>
      <c r="C518" s="19">
        <f t="shared" si="74"/>
        <v>-473.59048913367803</v>
      </c>
      <c r="D518" s="13">
        <f t="shared" si="75"/>
        <v>-1.4814148680448391</v>
      </c>
      <c r="E518" s="13">
        <f t="shared" si="76"/>
        <v>475.4885748216835</v>
      </c>
      <c r="F518" s="19">
        <f t="shared" si="77"/>
        <v>2190.0740813416337</v>
      </c>
      <c r="G518" s="19">
        <f t="shared" si="78"/>
        <v>-11098.66923929779</v>
      </c>
      <c r="H518" s="14">
        <f t="shared" si="79"/>
        <v>360.7680172752724</v>
      </c>
      <c r="I518" s="14">
        <f t="shared" si="80"/>
        <v>0</v>
      </c>
    </row>
    <row r="519" spans="1:9" ht="12.75">
      <c r="A519" s="19">
        <f t="shared" si="72"/>
        <v>51.700000000000465</v>
      </c>
      <c r="B519" s="19">
        <f t="shared" si="73"/>
        <v>42.44329615003198</v>
      </c>
      <c r="C519" s="19">
        <f t="shared" si="74"/>
        <v>-474.59048913367803</v>
      </c>
      <c r="D519" s="13">
        <f t="shared" si="75"/>
        <v>-1.4816022035774963</v>
      </c>
      <c r="E519" s="13">
        <f t="shared" si="76"/>
        <v>476.4845913187782</v>
      </c>
      <c r="F519" s="19">
        <f t="shared" si="77"/>
        <v>2194.318410956637</v>
      </c>
      <c r="G519" s="19">
        <f t="shared" si="78"/>
        <v>-11146.028288211157</v>
      </c>
      <c r="H519" s="14">
        <f t="shared" si="79"/>
        <v>360.7680172752724</v>
      </c>
      <c r="I519" s="14">
        <f t="shared" si="80"/>
        <v>0</v>
      </c>
    </row>
    <row r="520" spans="1:9" ht="12.75">
      <c r="A520" s="19">
        <f t="shared" si="72"/>
        <v>51.800000000000466</v>
      </c>
      <c r="B520" s="19">
        <f t="shared" si="73"/>
        <v>42.44329615003198</v>
      </c>
      <c r="C520" s="19">
        <f t="shared" si="74"/>
        <v>-475.59048913367803</v>
      </c>
      <c r="D520" s="13">
        <f t="shared" si="75"/>
        <v>-1.4817887575461133</v>
      </c>
      <c r="E520" s="13">
        <f t="shared" si="76"/>
        <v>477.4806244681458</v>
      </c>
      <c r="F520" s="19">
        <f t="shared" si="77"/>
        <v>2198.56274057164</v>
      </c>
      <c r="G520" s="19">
        <f t="shared" si="78"/>
        <v>-11193.487337124525</v>
      </c>
      <c r="H520" s="14">
        <f t="shared" si="79"/>
        <v>360.7680172752724</v>
      </c>
      <c r="I520" s="14">
        <f t="shared" si="80"/>
        <v>0</v>
      </c>
    </row>
    <row r="521" spans="1:9" ht="12.75">
      <c r="A521" s="19">
        <f t="shared" si="72"/>
        <v>51.90000000000047</v>
      </c>
      <c r="B521" s="19">
        <f t="shared" si="73"/>
        <v>42.44329615003198</v>
      </c>
      <c r="C521" s="19">
        <f t="shared" si="74"/>
        <v>-476.59048913367803</v>
      </c>
      <c r="D521" s="13">
        <f t="shared" si="75"/>
        <v>-1.4819745348186333</v>
      </c>
      <c r="E521" s="13">
        <f t="shared" si="76"/>
        <v>478.4766741657923</v>
      </c>
      <c r="F521" s="19">
        <f t="shared" si="77"/>
        <v>2202.807070186643</v>
      </c>
      <c r="G521" s="19">
        <f t="shared" si="78"/>
        <v>-11241.046386037893</v>
      </c>
      <c r="H521" s="14">
        <f t="shared" si="79"/>
        <v>360.7680172752724</v>
      </c>
      <c r="I521" s="14">
        <f t="shared" si="80"/>
        <v>0</v>
      </c>
    </row>
    <row r="522" spans="1:9" ht="12.75">
      <c r="A522" s="19">
        <f t="shared" si="72"/>
        <v>52.00000000000047</v>
      </c>
      <c r="B522" s="19">
        <f t="shared" si="73"/>
        <v>42.44329615003198</v>
      </c>
      <c r="C522" s="19">
        <f t="shared" si="74"/>
        <v>-477.59048913367803</v>
      </c>
      <c r="D522" s="13">
        <f t="shared" si="75"/>
        <v>-1.4821595402227645</v>
      </c>
      <c r="E522" s="13">
        <f t="shared" si="76"/>
        <v>479.4727403085864</v>
      </c>
      <c r="F522" s="19">
        <f t="shared" si="77"/>
        <v>2207.0513998016463</v>
      </c>
      <c r="G522" s="19">
        <f t="shared" si="78"/>
        <v>-11288.705434951262</v>
      </c>
      <c r="H522" s="14">
        <f t="shared" si="79"/>
        <v>360.7680172752724</v>
      </c>
      <c r="I522" s="14">
        <f t="shared" si="80"/>
        <v>0</v>
      </c>
    </row>
    <row r="523" spans="1:9" ht="12.75">
      <c r="A523" s="19">
        <f aca="true" t="shared" si="81" ref="A523:A586">A522+dt</f>
        <v>52.10000000000047</v>
      </c>
      <c r="B523" s="19">
        <f aca="true" t="shared" si="82" ref="B523:B586">B522-(kl*E522^p*COS(D522)+km*E522*SIN(D522))*(dt/m)</f>
        <v>42.44329615003198</v>
      </c>
      <c r="C523" s="19">
        <f aca="true" t="shared" si="83" ref="C523:C586">C522-g*dt-(kl*E522^p*SIN(D522)-km*E522*COS(D522))*(dt/m)</f>
        <v>-478.59048913367803</v>
      </c>
      <c r="D523" s="13">
        <f aca="true" t="shared" si="84" ref="D523:D586">ATAN(C523/B523)</f>
        <v>-1.4823437785463927</v>
      </c>
      <c r="E523" s="13">
        <f aca="true" t="shared" si="85" ref="E523:E586">SQRT(B523^2+C523^2)</f>
        <v>480.4688227942501</v>
      </c>
      <c r="F523" s="19">
        <f aca="true" t="shared" si="86" ref="F523:F586">F522+B522*dt</f>
        <v>2211.2957294166495</v>
      </c>
      <c r="G523" s="19">
        <f aca="true" t="shared" si="87" ref="G523:G586">G522+C522*dt</f>
        <v>-11336.464483864629</v>
      </c>
      <c r="H523" s="14">
        <f aca="true" t="shared" si="88" ref="H523:H586">IF(G523&gt;0,F523,H522)</f>
        <v>360.7680172752724</v>
      </c>
      <c r="I523" s="14">
        <f aca="true" t="shared" si="89" ref="I523:I586">IF(G523&gt;0,G523,0)</f>
        <v>0</v>
      </c>
    </row>
    <row r="524" spans="1:9" ht="12.75">
      <c r="A524" s="19">
        <f t="shared" si="81"/>
        <v>52.20000000000047</v>
      </c>
      <c r="B524" s="19">
        <f t="shared" si="82"/>
        <v>42.44329615003198</v>
      </c>
      <c r="C524" s="19">
        <f t="shared" si="83"/>
        <v>-479.59048913367803</v>
      </c>
      <c r="D524" s="13">
        <f t="shared" si="84"/>
        <v>-1.4825272545379906</v>
      </c>
      <c r="E524" s="13">
        <f t="shared" si="85"/>
        <v>481.46492152135016</v>
      </c>
      <c r="F524" s="19">
        <f t="shared" si="86"/>
        <v>2215.5400590316526</v>
      </c>
      <c r="G524" s="19">
        <f t="shared" si="87"/>
        <v>-11384.323532777997</v>
      </c>
      <c r="H524" s="14">
        <f t="shared" si="88"/>
        <v>360.7680172752724</v>
      </c>
      <c r="I524" s="14">
        <f t="shared" si="89"/>
        <v>0</v>
      </c>
    </row>
    <row r="525" spans="1:9" ht="12.75">
      <c r="A525" s="19">
        <f t="shared" si="81"/>
        <v>52.30000000000047</v>
      </c>
      <c r="B525" s="19">
        <f t="shared" si="82"/>
        <v>42.44329615003198</v>
      </c>
      <c r="C525" s="19">
        <f t="shared" si="83"/>
        <v>-480.59048913367803</v>
      </c>
      <c r="D525" s="13">
        <f t="shared" si="84"/>
        <v>-1.4827099729070214</v>
      </c>
      <c r="E525" s="13">
        <f t="shared" si="85"/>
        <v>482.4610363892894</v>
      </c>
      <c r="F525" s="19">
        <f t="shared" si="86"/>
        <v>2219.7843886466558</v>
      </c>
      <c r="G525" s="19">
        <f t="shared" si="87"/>
        <v>-11432.282581691365</v>
      </c>
      <c r="H525" s="14">
        <f t="shared" si="88"/>
        <v>360.7680172752724</v>
      </c>
      <c r="I525" s="14">
        <f t="shared" si="89"/>
        <v>0</v>
      </c>
    </row>
    <row r="526" spans="1:9" ht="12.75">
      <c r="A526" s="19">
        <f t="shared" si="81"/>
        <v>52.400000000000475</v>
      </c>
      <c r="B526" s="19">
        <f t="shared" si="82"/>
        <v>42.44329615003198</v>
      </c>
      <c r="C526" s="19">
        <f t="shared" si="83"/>
        <v>-481.59048913367803</v>
      </c>
      <c r="D526" s="13">
        <f t="shared" si="84"/>
        <v>-1.4828919383243377</v>
      </c>
      <c r="E526" s="13">
        <f t="shared" si="85"/>
        <v>483.4571672982981</v>
      </c>
      <c r="F526" s="19">
        <f t="shared" si="86"/>
        <v>2224.028718261659</v>
      </c>
      <c r="G526" s="19">
        <f t="shared" si="87"/>
        <v>-11480.341630604733</v>
      </c>
      <c r="H526" s="14">
        <f t="shared" si="88"/>
        <v>360.7680172752724</v>
      </c>
      <c r="I526" s="14">
        <f t="shared" si="89"/>
        <v>0</v>
      </c>
    </row>
    <row r="527" spans="1:9" ht="12.75">
      <c r="A527" s="19">
        <f t="shared" si="81"/>
        <v>52.500000000000476</v>
      </c>
      <c r="B527" s="19">
        <f t="shared" si="82"/>
        <v>42.44329615003198</v>
      </c>
      <c r="C527" s="19">
        <f t="shared" si="83"/>
        <v>-482.59048913367803</v>
      </c>
      <c r="D527" s="13">
        <f t="shared" si="84"/>
        <v>-1.4830731554225745</v>
      </c>
      <c r="E527" s="13">
        <f t="shared" si="85"/>
        <v>484.45331414942547</v>
      </c>
      <c r="F527" s="19">
        <f t="shared" si="86"/>
        <v>2228.273047876662</v>
      </c>
      <c r="G527" s="19">
        <f t="shared" si="87"/>
        <v>-11528.500679518102</v>
      </c>
      <c r="H527" s="14">
        <f t="shared" si="88"/>
        <v>360.7680172752724</v>
      </c>
      <c r="I527" s="14">
        <f t="shared" si="89"/>
        <v>0</v>
      </c>
    </row>
    <row r="528" spans="1:9" ht="12.75">
      <c r="A528" s="19">
        <f t="shared" si="81"/>
        <v>52.60000000000048</v>
      </c>
      <c r="B528" s="19">
        <f t="shared" si="82"/>
        <v>42.44329615003198</v>
      </c>
      <c r="C528" s="19">
        <f t="shared" si="83"/>
        <v>-483.59048913367803</v>
      </c>
      <c r="D528" s="13">
        <f t="shared" si="84"/>
        <v>-1.4832536287965394</v>
      </c>
      <c r="E528" s="13">
        <f t="shared" si="85"/>
        <v>485.4494768445315</v>
      </c>
      <c r="F528" s="19">
        <f t="shared" si="86"/>
        <v>2232.5173774916652</v>
      </c>
      <c r="G528" s="19">
        <f t="shared" si="87"/>
        <v>-11576.759728431469</v>
      </c>
      <c r="H528" s="14">
        <f t="shared" si="88"/>
        <v>360.7680172752724</v>
      </c>
      <c r="I528" s="14">
        <f t="shared" si="89"/>
        <v>0</v>
      </c>
    </row>
    <row r="529" spans="1:9" ht="12.75">
      <c r="A529" s="19">
        <f t="shared" si="81"/>
        <v>52.70000000000048</v>
      </c>
      <c r="B529" s="19">
        <f t="shared" si="82"/>
        <v>42.44329615003198</v>
      </c>
      <c r="C529" s="19">
        <f t="shared" si="83"/>
        <v>-484.59048913367803</v>
      </c>
      <c r="D529" s="13">
        <f t="shared" si="84"/>
        <v>-1.4834333630035965</v>
      </c>
      <c r="E529" s="13">
        <f t="shared" si="85"/>
        <v>486.4456552862783</v>
      </c>
      <c r="F529" s="19">
        <f t="shared" si="86"/>
        <v>2236.7617071066684</v>
      </c>
      <c r="G529" s="19">
        <f t="shared" si="87"/>
        <v>-11625.118777344836</v>
      </c>
      <c r="H529" s="14">
        <f t="shared" si="88"/>
        <v>360.7680172752724</v>
      </c>
      <c r="I529" s="14">
        <f t="shared" si="89"/>
        <v>0</v>
      </c>
    </row>
    <row r="530" spans="1:9" ht="12.75">
      <c r="A530" s="19">
        <f t="shared" si="81"/>
        <v>52.80000000000048</v>
      </c>
      <c r="B530" s="19">
        <f t="shared" si="82"/>
        <v>42.44329615003198</v>
      </c>
      <c r="C530" s="19">
        <f t="shared" si="83"/>
        <v>-485.59048913367803</v>
      </c>
      <c r="D530" s="13">
        <f t="shared" si="84"/>
        <v>-1.4836123625640454</v>
      </c>
      <c r="E530" s="13">
        <f t="shared" si="85"/>
        <v>487.44184937812224</v>
      </c>
      <c r="F530" s="19">
        <f t="shared" si="86"/>
        <v>2241.0060367216715</v>
      </c>
      <c r="G530" s="19">
        <f t="shared" si="87"/>
        <v>-11673.577826258204</v>
      </c>
      <c r="H530" s="14">
        <f t="shared" si="88"/>
        <v>360.7680172752724</v>
      </c>
      <c r="I530" s="14">
        <f t="shared" si="89"/>
        <v>0</v>
      </c>
    </row>
    <row r="531" spans="1:9" ht="12.75">
      <c r="A531" s="19">
        <f t="shared" si="81"/>
        <v>52.90000000000048</v>
      </c>
      <c r="B531" s="19">
        <f t="shared" si="82"/>
        <v>42.44329615003198</v>
      </c>
      <c r="C531" s="19">
        <f t="shared" si="83"/>
        <v>-486.59048913367803</v>
      </c>
      <c r="D531" s="13">
        <f t="shared" si="84"/>
        <v>-1.4837906319614969</v>
      </c>
      <c r="E531" s="13">
        <f t="shared" si="85"/>
        <v>488.4380590243059</v>
      </c>
      <c r="F531" s="19">
        <f t="shared" si="86"/>
        <v>2245.2503663366747</v>
      </c>
      <c r="G531" s="19">
        <f t="shared" si="87"/>
        <v>-11722.136875171573</v>
      </c>
      <c r="H531" s="14">
        <f t="shared" si="88"/>
        <v>360.7680172752724</v>
      </c>
      <c r="I531" s="14">
        <f t="shared" si="89"/>
        <v>0</v>
      </c>
    </row>
    <row r="532" spans="1:9" ht="12.75">
      <c r="A532" s="19">
        <f t="shared" si="81"/>
        <v>53.00000000000048</v>
      </c>
      <c r="B532" s="19">
        <f t="shared" si="82"/>
        <v>42.44329615003198</v>
      </c>
      <c r="C532" s="19">
        <f t="shared" si="83"/>
        <v>-487.59048913367803</v>
      </c>
      <c r="D532" s="13">
        <f t="shared" si="84"/>
        <v>-1.483968175643244</v>
      </c>
      <c r="E532" s="13">
        <f t="shared" si="85"/>
        <v>489.43428412984997</v>
      </c>
      <c r="F532" s="19">
        <f t="shared" si="86"/>
        <v>2249.494695951678</v>
      </c>
      <c r="G532" s="19">
        <f t="shared" si="87"/>
        <v>-11770.795924084941</v>
      </c>
      <c r="H532" s="14">
        <f t="shared" si="88"/>
        <v>360.7680172752724</v>
      </c>
      <c r="I532" s="14">
        <f t="shared" si="89"/>
        <v>0</v>
      </c>
    </row>
    <row r="533" spans="1:9" ht="12.75">
      <c r="A533" s="19">
        <f t="shared" si="81"/>
        <v>53.100000000000485</v>
      </c>
      <c r="B533" s="19">
        <f t="shared" si="82"/>
        <v>42.44329615003198</v>
      </c>
      <c r="C533" s="19">
        <f t="shared" si="83"/>
        <v>-488.59048913367803</v>
      </c>
      <c r="D533" s="13">
        <f t="shared" si="84"/>
        <v>-1.4841449980206263</v>
      </c>
      <c r="E533" s="13">
        <f t="shared" si="85"/>
        <v>490.4305246005453</v>
      </c>
      <c r="F533" s="19">
        <f t="shared" si="86"/>
        <v>2253.739025566681</v>
      </c>
      <c r="G533" s="19">
        <f t="shared" si="87"/>
        <v>-11819.554972998309</v>
      </c>
      <c r="H533" s="14">
        <f t="shared" si="88"/>
        <v>360.7680172752724</v>
      </c>
      <c r="I533" s="14">
        <f t="shared" si="89"/>
        <v>0</v>
      </c>
    </row>
    <row r="534" spans="1:9" ht="12.75">
      <c r="A534" s="19">
        <f t="shared" si="81"/>
        <v>53.200000000000486</v>
      </c>
      <c r="B534" s="19">
        <f t="shared" si="82"/>
        <v>42.44329615003198</v>
      </c>
      <c r="C534" s="19">
        <f t="shared" si="83"/>
        <v>-489.59048913367803</v>
      </c>
      <c r="D534" s="13">
        <f t="shared" si="84"/>
        <v>-1.484321103469394</v>
      </c>
      <c r="E534" s="13">
        <f t="shared" si="85"/>
        <v>491.42678034294534</v>
      </c>
      <c r="F534" s="19">
        <f t="shared" si="86"/>
        <v>2257.983355181684</v>
      </c>
      <c r="G534" s="19">
        <f t="shared" si="87"/>
        <v>-11868.414021911676</v>
      </c>
      <c r="H534" s="14">
        <f t="shared" si="88"/>
        <v>360.7680172752724</v>
      </c>
      <c r="I534" s="14">
        <f t="shared" si="89"/>
        <v>0</v>
      </c>
    </row>
    <row r="535" spans="1:9" ht="12.75">
      <c r="A535" s="19">
        <f t="shared" si="81"/>
        <v>53.30000000000049</v>
      </c>
      <c r="B535" s="19">
        <f t="shared" si="82"/>
        <v>42.44329615003198</v>
      </c>
      <c r="C535" s="19">
        <f t="shared" si="83"/>
        <v>-490.59048913367803</v>
      </c>
      <c r="D535" s="13">
        <f t="shared" si="84"/>
        <v>-1.4844964963300626</v>
      </c>
      <c r="E535" s="13">
        <f t="shared" si="85"/>
        <v>492.4230512643582</v>
      </c>
      <c r="F535" s="19">
        <f t="shared" si="86"/>
        <v>2262.2276847966873</v>
      </c>
      <c r="G535" s="19">
        <f t="shared" si="87"/>
        <v>-11917.373070825044</v>
      </c>
      <c r="H535" s="14">
        <f t="shared" si="88"/>
        <v>360.7680172752724</v>
      </c>
      <c r="I535" s="14">
        <f t="shared" si="89"/>
        <v>0</v>
      </c>
    </row>
    <row r="536" spans="1:9" ht="12.75">
      <c r="A536" s="19">
        <f t="shared" si="81"/>
        <v>53.40000000000049</v>
      </c>
      <c r="B536" s="19">
        <f t="shared" si="82"/>
        <v>42.44329615003198</v>
      </c>
      <c r="C536" s="19">
        <f t="shared" si="83"/>
        <v>-491.59048913367803</v>
      </c>
      <c r="D536" s="13">
        <f t="shared" si="84"/>
        <v>-1.4846711809082682</v>
      </c>
      <c r="E536" s="13">
        <f t="shared" si="85"/>
        <v>493.41933727283947</v>
      </c>
      <c r="F536" s="19">
        <f t="shared" si="86"/>
        <v>2266.4720144116905</v>
      </c>
      <c r="G536" s="19">
        <f t="shared" si="87"/>
        <v>-11966.432119738412</v>
      </c>
      <c r="H536" s="14">
        <f t="shared" si="88"/>
        <v>360.7680172752724</v>
      </c>
      <c r="I536" s="14">
        <f t="shared" si="89"/>
        <v>0</v>
      </c>
    </row>
    <row r="537" spans="1:9" ht="12.75">
      <c r="A537" s="19">
        <f t="shared" si="81"/>
        <v>53.50000000000049</v>
      </c>
      <c r="B537" s="19">
        <f t="shared" si="82"/>
        <v>42.44329615003198</v>
      </c>
      <c r="C537" s="19">
        <f t="shared" si="83"/>
        <v>-492.59048913367803</v>
      </c>
      <c r="D537" s="13">
        <f t="shared" si="84"/>
        <v>-1.484845161475115</v>
      </c>
      <c r="E537" s="13">
        <f t="shared" si="85"/>
        <v>494.41563827718426</v>
      </c>
      <c r="F537" s="19">
        <f t="shared" si="86"/>
        <v>2270.7163440266936</v>
      </c>
      <c r="G537" s="19">
        <f t="shared" si="87"/>
        <v>-12015.591168651781</v>
      </c>
      <c r="H537" s="14">
        <f t="shared" si="88"/>
        <v>360.7680172752724</v>
      </c>
      <c r="I537" s="14">
        <f t="shared" si="89"/>
        <v>0</v>
      </c>
    </row>
    <row r="538" spans="1:9" ht="12.75">
      <c r="A538" s="19">
        <f t="shared" si="81"/>
        <v>53.60000000000049</v>
      </c>
      <c r="B538" s="19">
        <f t="shared" si="82"/>
        <v>42.44329615003198</v>
      </c>
      <c r="C538" s="19">
        <f t="shared" si="83"/>
        <v>-493.59048913367803</v>
      </c>
      <c r="D538" s="13">
        <f t="shared" si="84"/>
        <v>-1.48501844226752</v>
      </c>
      <c r="E538" s="13">
        <f t="shared" si="85"/>
        <v>495.4119541869199</v>
      </c>
      <c r="F538" s="19">
        <f t="shared" si="86"/>
        <v>2274.9606736416968</v>
      </c>
      <c r="G538" s="19">
        <f t="shared" si="87"/>
        <v>-12064.850217565148</v>
      </c>
      <c r="H538" s="14">
        <f t="shared" si="88"/>
        <v>360.7680172752724</v>
      </c>
      <c r="I538" s="14">
        <f t="shared" si="89"/>
        <v>0</v>
      </c>
    </row>
    <row r="539" spans="1:9" ht="12.75">
      <c r="A539" s="19">
        <f t="shared" si="81"/>
        <v>53.70000000000049</v>
      </c>
      <c r="B539" s="19">
        <f t="shared" si="82"/>
        <v>42.44329615003198</v>
      </c>
      <c r="C539" s="19">
        <f t="shared" si="83"/>
        <v>-494.59048913367803</v>
      </c>
      <c r="D539" s="13">
        <f t="shared" si="84"/>
        <v>-1.4851910274885536</v>
      </c>
      <c r="E539" s="13">
        <f t="shared" si="85"/>
        <v>496.408284912299</v>
      </c>
      <c r="F539" s="19">
        <f t="shared" si="86"/>
        <v>2279.2050032567</v>
      </c>
      <c r="G539" s="19">
        <f t="shared" si="87"/>
        <v>-12114.209266478516</v>
      </c>
      <c r="H539" s="14">
        <f t="shared" si="88"/>
        <v>360.7680172752724</v>
      </c>
      <c r="I539" s="14">
        <f t="shared" si="89"/>
        <v>0</v>
      </c>
    </row>
    <row r="540" spans="1:9" ht="12.75">
      <c r="A540" s="19">
        <f t="shared" si="81"/>
        <v>53.800000000000495</v>
      </c>
      <c r="B540" s="19">
        <f t="shared" si="82"/>
        <v>42.44329615003198</v>
      </c>
      <c r="C540" s="19">
        <f t="shared" si="83"/>
        <v>-495.59048913367803</v>
      </c>
      <c r="D540" s="13">
        <f t="shared" si="84"/>
        <v>-1.4853629213077773</v>
      </c>
      <c r="E540" s="13">
        <f t="shared" si="85"/>
        <v>497.4046303642916</v>
      </c>
      <c r="F540" s="19">
        <f t="shared" si="86"/>
        <v>2283.449332871703</v>
      </c>
      <c r="G540" s="19">
        <f t="shared" si="87"/>
        <v>-12163.668315391884</v>
      </c>
      <c r="H540" s="14">
        <f t="shared" si="88"/>
        <v>360.7680172752724</v>
      </c>
      <c r="I540" s="14">
        <f t="shared" si="89"/>
        <v>0</v>
      </c>
    </row>
    <row r="541" spans="1:9" ht="12.75">
      <c r="A541" s="19">
        <f t="shared" si="81"/>
        <v>53.900000000000496</v>
      </c>
      <c r="B541" s="19">
        <f t="shared" si="82"/>
        <v>42.44329615003198</v>
      </c>
      <c r="C541" s="19">
        <f t="shared" si="83"/>
        <v>-496.59048913367803</v>
      </c>
      <c r="D541" s="13">
        <f t="shared" si="84"/>
        <v>-1.4855341278615735</v>
      </c>
      <c r="E541" s="13">
        <f t="shared" si="85"/>
        <v>498.40099045457856</v>
      </c>
      <c r="F541" s="19">
        <f t="shared" si="86"/>
        <v>2287.693662486706</v>
      </c>
      <c r="G541" s="19">
        <f t="shared" si="87"/>
        <v>-12213.227364305252</v>
      </c>
      <c r="H541" s="14">
        <f t="shared" si="88"/>
        <v>360.7680172752724</v>
      </c>
      <c r="I541" s="14">
        <f t="shared" si="89"/>
        <v>0</v>
      </c>
    </row>
    <row r="542" spans="1:9" ht="12.75">
      <c r="A542" s="19">
        <f t="shared" si="81"/>
        <v>54.0000000000005</v>
      </c>
      <c r="B542" s="19">
        <f t="shared" si="82"/>
        <v>42.44329615003198</v>
      </c>
      <c r="C542" s="19">
        <f t="shared" si="83"/>
        <v>-497.59048913367803</v>
      </c>
      <c r="D542" s="13">
        <f t="shared" si="84"/>
        <v>-1.4857046512534768</v>
      </c>
      <c r="E542" s="13">
        <f t="shared" si="85"/>
        <v>499.3973650955442</v>
      </c>
      <c r="F542" s="19">
        <f t="shared" si="86"/>
        <v>2291.9379921017094</v>
      </c>
      <c r="G542" s="19">
        <f t="shared" si="87"/>
        <v>-12262.88641321862</v>
      </c>
      <c r="H542" s="14">
        <f t="shared" si="88"/>
        <v>360.7680172752724</v>
      </c>
      <c r="I542" s="14">
        <f t="shared" si="89"/>
        <v>0</v>
      </c>
    </row>
    <row r="543" spans="1:9" ht="12.75">
      <c r="A543" s="19">
        <f t="shared" si="81"/>
        <v>54.1000000000005</v>
      </c>
      <c r="B543" s="19">
        <f t="shared" si="82"/>
        <v>42.44329615003198</v>
      </c>
      <c r="C543" s="19">
        <f t="shared" si="83"/>
        <v>-498.59048913367803</v>
      </c>
      <c r="D543" s="13">
        <f t="shared" si="84"/>
        <v>-1.485874495554497</v>
      </c>
      <c r="E543" s="13">
        <f t="shared" si="85"/>
        <v>500.3937542002694</v>
      </c>
      <c r="F543" s="19">
        <f t="shared" si="86"/>
        <v>2296.1823217167125</v>
      </c>
      <c r="G543" s="19">
        <f t="shared" si="87"/>
        <v>-12312.645462131988</v>
      </c>
      <c r="H543" s="14">
        <f t="shared" si="88"/>
        <v>360.7680172752724</v>
      </c>
      <c r="I543" s="14">
        <f t="shared" si="89"/>
        <v>0</v>
      </c>
    </row>
    <row r="544" spans="1:9" ht="12.75">
      <c r="A544" s="19">
        <f t="shared" si="81"/>
        <v>54.2000000000005</v>
      </c>
      <c r="B544" s="19">
        <f t="shared" si="82"/>
        <v>42.44329615003198</v>
      </c>
      <c r="C544" s="19">
        <f t="shared" si="83"/>
        <v>-499.59048913367803</v>
      </c>
      <c r="D544" s="13">
        <f t="shared" si="84"/>
        <v>-1.4860436648034403</v>
      </c>
      <c r="E544" s="13">
        <f t="shared" si="85"/>
        <v>501.3901576825247</v>
      </c>
      <c r="F544" s="19">
        <f t="shared" si="86"/>
        <v>2300.4266513317157</v>
      </c>
      <c r="G544" s="19">
        <f t="shared" si="87"/>
        <v>-12362.504511045356</v>
      </c>
      <c r="H544" s="14">
        <f t="shared" si="88"/>
        <v>360.7680172752724</v>
      </c>
      <c r="I544" s="14">
        <f t="shared" si="89"/>
        <v>0</v>
      </c>
    </row>
    <row r="545" spans="1:9" ht="12.75">
      <c r="A545" s="19">
        <f t="shared" si="81"/>
        <v>54.3000000000005</v>
      </c>
      <c r="B545" s="19">
        <f t="shared" si="82"/>
        <v>42.44329615003198</v>
      </c>
      <c r="C545" s="19">
        <f t="shared" si="83"/>
        <v>-500.59048913367803</v>
      </c>
      <c r="D545" s="13">
        <f t="shared" si="84"/>
        <v>-1.4862121630072267</v>
      </c>
      <c r="E545" s="13">
        <f t="shared" si="85"/>
        <v>502.3865754567635</v>
      </c>
      <c r="F545" s="19">
        <f t="shared" si="86"/>
        <v>2304.670980946719</v>
      </c>
      <c r="G545" s="19">
        <f t="shared" si="87"/>
        <v>-12412.463559958724</v>
      </c>
      <c r="H545" s="14">
        <f t="shared" si="88"/>
        <v>360.7680172752724</v>
      </c>
      <c r="I545" s="14">
        <f t="shared" si="89"/>
        <v>0</v>
      </c>
    </row>
    <row r="546" spans="1:9" ht="12.75">
      <c r="A546" s="19">
        <f t="shared" si="81"/>
        <v>54.4000000000005</v>
      </c>
      <c r="B546" s="19">
        <f t="shared" si="82"/>
        <v>42.44329615003198</v>
      </c>
      <c r="C546" s="19">
        <f t="shared" si="83"/>
        <v>-501.59048913367803</v>
      </c>
      <c r="D546" s="13">
        <f t="shared" si="84"/>
        <v>-1.4863799941412024</v>
      </c>
      <c r="E546" s="13">
        <f t="shared" si="85"/>
        <v>503.3830074381154</v>
      </c>
      <c r="F546" s="19">
        <f t="shared" si="86"/>
        <v>2308.915310561722</v>
      </c>
      <c r="G546" s="19">
        <f t="shared" si="87"/>
        <v>-12462.522608872092</v>
      </c>
      <c r="H546" s="14">
        <f t="shared" si="88"/>
        <v>360.7680172752724</v>
      </c>
      <c r="I546" s="14">
        <f t="shared" si="89"/>
        <v>0</v>
      </c>
    </row>
    <row r="547" spans="1:9" ht="12.75">
      <c r="A547" s="19">
        <f t="shared" si="81"/>
        <v>54.500000000000504</v>
      </c>
      <c r="B547" s="19">
        <f t="shared" si="82"/>
        <v>42.44329615003198</v>
      </c>
      <c r="C547" s="19">
        <f t="shared" si="83"/>
        <v>-502.59048913367803</v>
      </c>
      <c r="D547" s="13">
        <f t="shared" si="84"/>
        <v>-1.4865471621494506</v>
      </c>
      <c r="E547" s="13">
        <f t="shared" si="85"/>
        <v>504.37945354237917</v>
      </c>
      <c r="F547" s="19">
        <f t="shared" si="86"/>
        <v>2313.159640176725</v>
      </c>
      <c r="G547" s="19">
        <f t="shared" si="87"/>
        <v>-12512.68165778546</v>
      </c>
      <c r="H547" s="14">
        <f t="shared" si="88"/>
        <v>360.7680172752724</v>
      </c>
      <c r="I547" s="14">
        <f t="shared" si="89"/>
        <v>0</v>
      </c>
    </row>
    <row r="548" spans="1:9" ht="12.75">
      <c r="A548" s="19">
        <f t="shared" si="81"/>
        <v>54.600000000000506</v>
      </c>
      <c r="B548" s="19">
        <f t="shared" si="82"/>
        <v>42.44329615003198</v>
      </c>
      <c r="C548" s="19">
        <f t="shared" si="83"/>
        <v>-503.59048913367803</v>
      </c>
      <c r="D548" s="13">
        <f t="shared" si="84"/>
        <v>-1.4867136709450965</v>
      </c>
      <c r="E548" s="13">
        <f t="shared" si="85"/>
        <v>505.37591368601693</v>
      </c>
      <c r="F548" s="19">
        <f t="shared" si="86"/>
        <v>2317.4039697917283</v>
      </c>
      <c r="G548" s="19">
        <f t="shared" si="87"/>
        <v>-12562.940706698828</v>
      </c>
      <c r="H548" s="14">
        <f t="shared" si="88"/>
        <v>360.7680172752724</v>
      </c>
      <c r="I548" s="14">
        <f t="shared" si="89"/>
        <v>0</v>
      </c>
    </row>
    <row r="549" spans="1:9" ht="12.75">
      <c r="A549" s="19">
        <f t="shared" si="81"/>
        <v>54.70000000000051</v>
      </c>
      <c r="B549" s="19">
        <f t="shared" si="82"/>
        <v>42.44329615003198</v>
      </c>
      <c r="C549" s="19">
        <f t="shared" si="83"/>
        <v>-504.59048913367803</v>
      </c>
      <c r="D549" s="13">
        <f t="shared" si="84"/>
        <v>-1.4868795244106103</v>
      </c>
      <c r="E549" s="13">
        <f t="shared" si="85"/>
        <v>506.3723877861467</v>
      </c>
      <c r="F549" s="19">
        <f t="shared" si="86"/>
        <v>2321.6482994067314</v>
      </c>
      <c r="G549" s="19">
        <f t="shared" si="87"/>
        <v>-12613.299755612195</v>
      </c>
      <c r="H549" s="14">
        <f t="shared" si="88"/>
        <v>360.7680172752724</v>
      </c>
      <c r="I549" s="14">
        <f t="shared" si="89"/>
        <v>0</v>
      </c>
    </row>
    <row r="550" spans="1:9" ht="12.75">
      <c r="A550" s="19">
        <f t="shared" si="81"/>
        <v>54.80000000000051</v>
      </c>
      <c r="B550" s="19">
        <f t="shared" si="82"/>
        <v>42.44329615003198</v>
      </c>
      <c r="C550" s="19">
        <f t="shared" si="83"/>
        <v>-505.59048913367803</v>
      </c>
      <c r="D550" s="13">
        <f t="shared" si="84"/>
        <v>-1.487044726398106</v>
      </c>
      <c r="E550" s="13">
        <f t="shared" si="85"/>
        <v>507.36887576053687</v>
      </c>
      <c r="F550" s="19">
        <f t="shared" si="86"/>
        <v>2325.8926290217346</v>
      </c>
      <c r="G550" s="19">
        <f t="shared" si="87"/>
        <v>-12663.758804525563</v>
      </c>
      <c r="H550" s="14">
        <f t="shared" si="88"/>
        <v>360.7680172752724</v>
      </c>
      <c r="I550" s="14">
        <f t="shared" si="89"/>
        <v>0</v>
      </c>
    </row>
    <row r="551" spans="1:9" ht="12.75">
      <c r="A551" s="19">
        <f t="shared" si="81"/>
        <v>54.90000000000051</v>
      </c>
      <c r="B551" s="19">
        <f t="shared" si="82"/>
        <v>42.44329615003198</v>
      </c>
      <c r="C551" s="19">
        <f t="shared" si="83"/>
        <v>-506.59048913367803</v>
      </c>
      <c r="D551" s="13">
        <f t="shared" si="84"/>
        <v>-1.4872092807296362</v>
      </c>
      <c r="E551" s="13">
        <f t="shared" si="85"/>
        <v>508.3653775275992</v>
      </c>
      <c r="F551" s="19">
        <f t="shared" si="86"/>
        <v>2330.1369586367377</v>
      </c>
      <c r="G551" s="19">
        <f t="shared" si="87"/>
        <v>-12714.317853438932</v>
      </c>
      <c r="H551" s="14">
        <f t="shared" si="88"/>
        <v>360.7680172752724</v>
      </c>
      <c r="I551" s="14">
        <f t="shared" si="89"/>
        <v>0</v>
      </c>
    </row>
    <row r="552" spans="1:9" ht="12.75">
      <c r="A552" s="19">
        <f t="shared" si="81"/>
        <v>55.00000000000051</v>
      </c>
      <c r="B552" s="19">
        <f t="shared" si="82"/>
        <v>42.44329615003198</v>
      </c>
      <c r="C552" s="19">
        <f t="shared" si="83"/>
        <v>-507.59048913367803</v>
      </c>
      <c r="D552" s="13">
        <f t="shared" si="84"/>
        <v>-1.4873731911974852</v>
      </c>
      <c r="E552" s="13">
        <f t="shared" si="85"/>
        <v>509.36189300638284</v>
      </c>
      <c r="F552" s="19">
        <f t="shared" si="86"/>
        <v>2334.381288251741</v>
      </c>
      <c r="G552" s="19">
        <f t="shared" si="87"/>
        <v>-12764.9769023523</v>
      </c>
      <c r="H552" s="14">
        <f t="shared" si="88"/>
        <v>360.7680172752724</v>
      </c>
      <c r="I552" s="14">
        <f t="shared" si="89"/>
        <v>0</v>
      </c>
    </row>
    <row r="553" spans="1:9" ht="12.75">
      <c r="A553" s="19">
        <f t="shared" si="81"/>
        <v>55.10000000000051</v>
      </c>
      <c r="B553" s="19">
        <f t="shared" si="82"/>
        <v>42.44329615003198</v>
      </c>
      <c r="C553" s="19">
        <f t="shared" si="83"/>
        <v>-508.59048913367803</v>
      </c>
      <c r="D553" s="13">
        <f t="shared" si="84"/>
        <v>-1.4875364615644564</v>
      </c>
      <c r="E553" s="13">
        <f t="shared" si="85"/>
        <v>510.3584221165682</v>
      </c>
      <c r="F553" s="19">
        <f t="shared" si="86"/>
        <v>2338.625617866744</v>
      </c>
      <c r="G553" s="19">
        <f t="shared" si="87"/>
        <v>-12815.735951265668</v>
      </c>
      <c r="H553" s="14">
        <f t="shared" si="88"/>
        <v>360.7680172752724</v>
      </c>
      <c r="I553" s="14">
        <f t="shared" si="89"/>
        <v>0</v>
      </c>
    </row>
    <row r="554" spans="1:9" ht="12.75">
      <c r="A554" s="19">
        <f t="shared" si="81"/>
        <v>55.200000000000514</v>
      </c>
      <c r="B554" s="19">
        <f t="shared" si="82"/>
        <v>42.44329615003198</v>
      </c>
      <c r="C554" s="19">
        <f t="shared" si="83"/>
        <v>-509.59048913367803</v>
      </c>
      <c r="D554" s="13">
        <f t="shared" si="84"/>
        <v>-1.4876990955641585</v>
      </c>
      <c r="E554" s="13">
        <f t="shared" si="85"/>
        <v>511.3549647784605</v>
      </c>
      <c r="F554" s="19">
        <f t="shared" si="86"/>
        <v>2342.869947481747</v>
      </c>
      <c r="G554" s="19">
        <f t="shared" si="87"/>
        <v>-12866.595000179035</v>
      </c>
      <c r="H554" s="14">
        <f t="shared" si="88"/>
        <v>360.7680172752724</v>
      </c>
      <c r="I554" s="14">
        <f t="shared" si="89"/>
        <v>0</v>
      </c>
    </row>
    <row r="555" spans="1:9" ht="12.75">
      <c r="A555" s="19">
        <f t="shared" si="81"/>
        <v>55.300000000000516</v>
      </c>
      <c r="B555" s="19">
        <f t="shared" si="82"/>
        <v>42.44329615003198</v>
      </c>
      <c r="C555" s="19">
        <f t="shared" si="83"/>
        <v>-510.59048913367803</v>
      </c>
      <c r="D555" s="13">
        <f t="shared" si="84"/>
        <v>-1.4878610969012869</v>
      </c>
      <c r="E555" s="13">
        <f t="shared" si="85"/>
        <v>512.351520912984</v>
      </c>
      <c r="F555" s="19">
        <f t="shared" si="86"/>
        <v>2347.1142770967504</v>
      </c>
      <c r="G555" s="19">
        <f t="shared" si="87"/>
        <v>-12917.554049092403</v>
      </c>
      <c r="H555" s="14">
        <f t="shared" si="88"/>
        <v>360.7680172752724</v>
      </c>
      <c r="I555" s="14">
        <f t="shared" si="89"/>
        <v>0</v>
      </c>
    </row>
    <row r="556" spans="1:9" ht="12.75">
      <c r="A556" s="19">
        <f t="shared" si="81"/>
        <v>55.40000000000052</v>
      </c>
      <c r="B556" s="19">
        <f t="shared" si="82"/>
        <v>42.44329615003198</v>
      </c>
      <c r="C556" s="19">
        <f t="shared" si="83"/>
        <v>-511.59048913367803</v>
      </c>
      <c r="D556" s="13">
        <f t="shared" si="84"/>
        <v>-1.4880224692519022</v>
      </c>
      <c r="E556" s="13">
        <f t="shared" si="85"/>
        <v>513.3480904416762</v>
      </c>
      <c r="F556" s="19">
        <f t="shared" si="86"/>
        <v>2351.3586067117535</v>
      </c>
      <c r="G556" s="19">
        <f t="shared" si="87"/>
        <v>-12968.613098005771</v>
      </c>
      <c r="H556" s="14">
        <f t="shared" si="88"/>
        <v>360.7680172752724</v>
      </c>
      <c r="I556" s="14">
        <f t="shared" si="89"/>
        <v>0</v>
      </c>
    </row>
    <row r="557" spans="1:9" ht="12.75">
      <c r="A557" s="19">
        <f t="shared" si="81"/>
        <v>55.50000000000052</v>
      </c>
      <c r="B557" s="19">
        <f t="shared" si="82"/>
        <v>42.44329615003198</v>
      </c>
      <c r="C557" s="19">
        <f t="shared" si="83"/>
        <v>-512.590489133678</v>
      </c>
      <c r="D557" s="13">
        <f t="shared" si="84"/>
        <v>-1.4881832162637065</v>
      </c>
      <c r="E557" s="13">
        <f t="shared" si="85"/>
        <v>514.344673286681</v>
      </c>
      <c r="F557" s="19">
        <f t="shared" si="86"/>
        <v>2355.6029363267567</v>
      </c>
      <c r="G557" s="19">
        <f t="shared" si="87"/>
        <v>-13019.77214691914</v>
      </c>
      <c r="H557" s="14">
        <f t="shared" si="88"/>
        <v>360.7680172752724</v>
      </c>
      <c r="I557" s="14">
        <f t="shared" si="89"/>
        <v>0</v>
      </c>
    </row>
    <row r="558" spans="1:9" ht="12.75">
      <c r="A558" s="19">
        <f t="shared" si="81"/>
        <v>55.60000000000052</v>
      </c>
      <c r="B558" s="19">
        <f t="shared" si="82"/>
        <v>42.44329615003198</v>
      </c>
      <c r="C558" s="19">
        <f t="shared" si="83"/>
        <v>-513.590489133678</v>
      </c>
      <c r="D558" s="13">
        <f t="shared" si="84"/>
        <v>-1.4883433415563152</v>
      </c>
      <c r="E558" s="13">
        <f t="shared" si="85"/>
        <v>515.3412693707443</v>
      </c>
      <c r="F558" s="19">
        <f t="shared" si="86"/>
        <v>2359.84726594176</v>
      </c>
      <c r="G558" s="19">
        <f t="shared" si="87"/>
        <v>-13071.031195832507</v>
      </c>
      <c r="H558" s="14">
        <f t="shared" si="88"/>
        <v>360.7680172752724</v>
      </c>
      <c r="I558" s="14">
        <f t="shared" si="89"/>
        <v>0</v>
      </c>
    </row>
    <row r="559" spans="1:9" ht="12.75">
      <c r="A559" s="19">
        <f t="shared" si="81"/>
        <v>55.70000000000052</v>
      </c>
      <c r="B559" s="19">
        <f t="shared" si="82"/>
        <v>42.44329615003198</v>
      </c>
      <c r="C559" s="19">
        <f t="shared" si="83"/>
        <v>-514.590489133678</v>
      </c>
      <c r="D559" s="13">
        <f t="shared" si="84"/>
        <v>-1.4885028487215255</v>
      </c>
      <c r="E559" s="13">
        <f t="shared" si="85"/>
        <v>516.3378786172068</v>
      </c>
      <c r="F559" s="19">
        <f t="shared" si="86"/>
        <v>2364.091595556763</v>
      </c>
      <c r="G559" s="19">
        <f t="shared" si="87"/>
        <v>-13122.390244745875</v>
      </c>
      <c r="H559" s="14">
        <f t="shared" si="88"/>
        <v>360.7680172752724</v>
      </c>
      <c r="I559" s="14">
        <f t="shared" si="89"/>
        <v>0</v>
      </c>
    </row>
    <row r="560" spans="1:9" ht="12.75">
      <c r="A560" s="19">
        <f t="shared" si="81"/>
        <v>55.80000000000052</v>
      </c>
      <c r="B560" s="19">
        <f t="shared" si="82"/>
        <v>42.44329615003198</v>
      </c>
      <c r="C560" s="19">
        <f t="shared" si="83"/>
        <v>-515.590489133678</v>
      </c>
      <c r="D560" s="13">
        <f t="shared" si="84"/>
        <v>-1.4886617413235839</v>
      </c>
      <c r="E560" s="13">
        <f t="shared" si="85"/>
        <v>517.3345009499992</v>
      </c>
      <c r="F560" s="19">
        <f t="shared" si="86"/>
        <v>2368.335925171766</v>
      </c>
      <c r="G560" s="19">
        <f t="shared" si="87"/>
        <v>-13173.849293659243</v>
      </c>
      <c r="H560" s="14">
        <f t="shared" si="88"/>
        <v>360.7680172752724</v>
      </c>
      <c r="I560" s="14">
        <f t="shared" si="89"/>
        <v>0</v>
      </c>
    </row>
    <row r="561" spans="1:9" ht="12.75">
      <c r="A561" s="19">
        <f t="shared" si="81"/>
        <v>55.900000000000524</v>
      </c>
      <c r="B561" s="19">
        <f t="shared" si="82"/>
        <v>42.44329615003198</v>
      </c>
      <c r="C561" s="19">
        <f t="shared" si="83"/>
        <v>-516.590489133678</v>
      </c>
      <c r="D561" s="13">
        <f t="shared" si="84"/>
        <v>-1.4888200228994484</v>
      </c>
      <c r="E561" s="13">
        <f t="shared" si="85"/>
        <v>518.3311362936362</v>
      </c>
      <c r="F561" s="19">
        <f t="shared" si="86"/>
        <v>2372.5802547867693</v>
      </c>
      <c r="G561" s="19">
        <f t="shared" si="87"/>
        <v>-13225.408342572611</v>
      </c>
      <c r="H561" s="14">
        <f t="shared" si="88"/>
        <v>360.7680172752724</v>
      </c>
      <c r="I561" s="14">
        <f t="shared" si="89"/>
        <v>0</v>
      </c>
    </row>
    <row r="562" spans="1:9" ht="12.75">
      <c r="A562" s="19">
        <f t="shared" si="81"/>
        <v>56.000000000000526</v>
      </c>
      <c r="B562" s="19">
        <f t="shared" si="82"/>
        <v>42.44329615003198</v>
      </c>
      <c r="C562" s="19">
        <f t="shared" si="83"/>
        <v>-517.590489133678</v>
      </c>
      <c r="D562" s="13">
        <f t="shared" si="84"/>
        <v>-1.4889776969590485</v>
      </c>
      <c r="E562" s="13">
        <f t="shared" si="85"/>
        <v>519.3277845732109</v>
      </c>
      <c r="F562" s="19">
        <f t="shared" si="86"/>
        <v>2376.8245844017724</v>
      </c>
      <c r="G562" s="19">
        <f t="shared" si="87"/>
        <v>-13277.06739148598</v>
      </c>
      <c r="H562" s="14">
        <f t="shared" si="88"/>
        <v>360.7680172752724</v>
      </c>
      <c r="I562" s="14">
        <f t="shared" si="89"/>
        <v>0</v>
      </c>
    </row>
    <row r="563" spans="1:9" ht="12.75">
      <c r="A563" s="19">
        <f t="shared" si="81"/>
        <v>56.10000000000053</v>
      </c>
      <c r="B563" s="19">
        <f t="shared" si="82"/>
        <v>42.44329615003198</v>
      </c>
      <c r="C563" s="19">
        <f t="shared" si="83"/>
        <v>-518.590489133678</v>
      </c>
      <c r="D563" s="13">
        <f t="shared" si="84"/>
        <v>-1.4891347669855426</v>
      </c>
      <c r="E563" s="13">
        <f t="shared" si="85"/>
        <v>520.3244457143896</v>
      </c>
      <c r="F563" s="19">
        <f t="shared" si="86"/>
        <v>2381.0689140167756</v>
      </c>
      <c r="G563" s="19">
        <f t="shared" si="87"/>
        <v>-13328.826440399347</v>
      </c>
      <c r="H563" s="14">
        <f t="shared" si="88"/>
        <v>360.7680172752724</v>
      </c>
      <c r="I563" s="14">
        <f t="shared" si="89"/>
        <v>0</v>
      </c>
    </row>
    <row r="564" spans="1:9" ht="12.75">
      <c r="A564" s="19">
        <f t="shared" si="81"/>
        <v>56.20000000000053</v>
      </c>
      <c r="B564" s="19">
        <f t="shared" si="82"/>
        <v>42.44329615003198</v>
      </c>
      <c r="C564" s="19">
        <f t="shared" si="83"/>
        <v>-519.590489133678</v>
      </c>
      <c r="D564" s="13">
        <f t="shared" si="84"/>
        <v>-1.4892912364355726</v>
      </c>
      <c r="E564" s="13">
        <f t="shared" si="85"/>
        <v>521.3211196434057</v>
      </c>
      <c r="F564" s="19">
        <f t="shared" si="86"/>
        <v>2385.3132436317787</v>
      </c>
      <c r="G564" s="19">
        <f t="shared" si="87"/>
        <v>-13380.685489312715</v>
      </c>
      <c r="H564" s="14">
        <f t="shared" si="88"/>
        <v>360.7680172752724</v>
      </c>
      <c r="I564" s="14">
        <f t="shared" si="89"/>
        <v>0</v>
      </c>
    </row>
    <row r="565" spans="1:9" ht="12.75">
      <c r="A565" s="19">
        <f t="shared" si="81"/>
        <v>56.30000000000053</v>
      </c>
      <c r="B565" s="19">
        <f t="shared" si="82"/>
        <v>42.44329615003198</v>
      </c>
      <c r="C565" s="19">
        <f t="shared" si="83"/>
        <v>-520.590489133678</v>
      </c>
      <c r="D565" s="13">
        <f t="shared" si="84"/>
        <v>-1.4894471087395138</v>
      </c>
      <c r="E565" s="13">
        <f t="shared" si="85"/>
        <v>522.317806287055</v>
      </c>
      <c r="F565" s="19">
        <f t="shared" si="86"/>
        <v>2389.557573246782</v>
      </c>
      <c r="G565" s="19">
        <f t="shared" si="87"/>
        <v>-13432.644538226083</v>
      </c>
      <c r="H565" s="14">
        <f t="shared" si="88"/>
        <v>360.7680172752724</v>
      </c>
      <c r="I565" s="14">
        <f t="shared" si="89"/>
        <v>0</v>
      </c>
    </row>
    <row r="566" spans="1:9" ht="12.75">
      <c r="A566" s="19">
        <f t="shared" si="81"/>
        <v>56.40000000000053</v>
      </c>
      <c r="B566" s="19">
        <f t="shared" si="82"/>
        <v>42.44329615003198</v>
      </c>
      <c r="C566" s="19">
        <f t="shared" si="83"/>
        <v>-521.590489133678</v>
      </c>
      <c r="D566" s="13">
        <f t="shared" si="84"/>
        <v>-1.489602387301725</v>
      </c>
      <c r="E566" s="13">
        <f t="shared" si="85"/>
        <v>523.3145055726899</v>
      </c>
      <c r="F566" s="19">
        <f t="shared" si="86"/>
        <v>2393.801902861785</v>
      </c>
      <c r="G566" s="19">
        <f t="shared" si="87"/>
        <v>-13484.703587139451</v>
      </c>
      <c r="H566" s="14">
        <f t="shared" si="88"/>
        <v>360.7680172752724</v>
      </c>
      <c r="I566" s="14">
        <f t="shared" si="89"/>
        <v>0</v>
      </c>
    </row>
    <row r="567" spans="1:9" ht="12.75">
      <c r="A567" s="19">
        <f t="shared" si="81"/>
        <v>56.50000000000053</v>
      </c>
      <c r="B567" s="19">
        <f t="shared" si="82"/>
        <v>42.44329615003198</v>
      </c>
      <c r="C567" s="19">
        <f t="shared" si="83"/>
        <v>-522.590489133678</v>
      </c>
      <c r="D567" s="13">
        <f t="shared" si="84"/>
        <v>-1.4897570755007927</v>
      </c>
      <c r="E567" s="13">
        <f t="shared" si="85"/>
        <v>524.3112174282143</v>
      </c>
      <c r="F567" s="19">
        <f t="shared" si="86"/>
        <v>2398.046232476788</v>
      </c>
      <c r="G567" s="19">
        <f t="shared" si="87"/>
        <v>-13536.86263605282</v>
      </c>
      <c r="H567" s="14">
        <f t="shared" si="88"/>
        <v>360.7680172752724</v>
      </c>
      <c r="I567" s="14">
        <f t="shared" si="89"/>
        <v>0</v>
      </c>
    </row>
    <row r="568" spans="1:9" ht="12.75">
      <c r="A568" s="19">
        <f t="shared" si="81"/>
        <v>56.600000000000534</v>
      </c>
      <c r="B568" s="19">
        <f t="shared" si="82"/>
        <v>42.44329615003198</v>
      </c>
      <c r="C568" s="19">
        <f t="shared" si="83"/>
        <v>-523.590489133678</v>
      </c>
      <c r="D568" s="13">
        <f t="shared" si="84"/>
        <v>-1.4899111766897755</v>
      </c>
      <c r="E568" s="13">
        <f t="shared" si="85"/>
        <v>525.3079417820785</v>
      </c>
      <c r="F568" s="19">
        <f t="shared" si="86"/>
        <v>2402.2905620917913</v>
      </c>
      <c r="G568" s="19">
        <f t="shared" si="87"/>
        <v>-13589.121684966187</v>
      </c>
      <c r="H568" s="14">
        <f t="shared" si="88"/>
        <v>360.7680172752724</v>
      </c>
      <c r="I568" s="14">
        <f t="shared" si="89"/>
        <v>0</v>
      </c>
    </row>
    <row r="569" spans="1:9" ht="12.75">
      <c r="A569" s="19">
        <f t="shared" si="81"/>
        <v>56.700000000000536</v>
      </c>
      <c r="B569" s="19">
        <f t="shared" si="82"/>
        <v>42.44329615003198</v>
      </c>
      <c r="C569" s="19">
        <f t="shared" si="83"/>
        <v>-524.590489133678</v>
      </c>
      <c r="D569" s="13">
        <f t="shared" si="84"/>
        <v>-1.4900646941964424</v>
      </c>
      <c r="E569" s="13">
        <f t="shared" si="85"/>
        <v>526.3046785632738</v>
      </c>
      <c r="F569" s="19">
        <f t="shared" si="86"/>
        <v>2406.5348917067945</v>
      </c>
      <c r="G569" s="19">
        <f t="shared" si="87"/>
        <v>-13641.480733879554</v>
      </c>
      <c r="H569" s="14">
        <f t="shared" si="88"/>
        <v>360.7680172752724</v>
      </c>
      <c r="I569" s="14">
        <f t="shared" si="89"/>
        <v>0</v>
      </c>
    </row>
    <row r="570" spans="1:9" ht="12.75">
      <c r="A570" s="19">
        <f t="shared" si="81"/>
        <v>56.80000000000054</v>
      </c>
      <c r="B570" s="19">
        <f t="shared" si="82"/>
        <v>42.44329615003198</v>
      </c>
      <c r="C570" s="19">
        <f t="shared" si="83"/>
        <v>-525.590489133678</v>
      </c>
      <c r="D570" s="13">
        <f t="shared" si="84"/>
        <v>-1.4902176313235123</v>
      </c>
      <c r="E570" s="13">
        <f t="shared" si="85"/>
        <v>527.3014277013275</v>
      </c>
      <c r="F570" s="19">
        <f t="shared" si="86"/>
        <v>2410.7792213217976</v>
      </c>
      <c r="G570" s="19">
        <f t="shared" si="87"/>
        <v>-13693.939782792922</v>
      </c>
      <c r="H570" s="14">
        <f t="shared" si="88"/>
        <v>360.7680172752724</v>
      </c>
      <c r="I570" s="14">
        <f t="shared" si="89"/>
        <v>0</v>
      </c>
    </row>
    <row r="571" spans="1:9" ht="12.75">
      <c r="A571" s="19">
        <f t="shared" si="81"/>
        <v>56.90000000000054</v>
      </c>
      <c r="B571" s="19">
        <f t="shared" si="82"/>
        <v>42.44329615003198</v>
      </c>
      <c r="C571" s="19">
        <f t="shared" si="83"/>
        <v>-526.590489133678</v>
      </c>
      <c r="D571" s="13">
        <f t="shared" si="84"/>
        <v>-1.4903699913488864</v>
      </c>
      <c r="E571" s="13">
        <f t="shared" si="85"/>
        <v>528.2981891262979</v>
      </c>
      <c r="F571" s="19">
        <f t="shared" si="86"/>
        <v>2415.023550936801</v>
      </c>
      <c r="G571" s="19">
        <f t="shared" si="87"/>
        <v>-13746.49883170629</v>
      </c>
      <c r="H571" s="14">
        <f t="shared" si="88"/>
        <v>360.7680172752724</v>
      </c>
      <c r="I571" s="14">
        <f t="shared" si="89"/>
        <v>0</v>
      </c>
    </row>
    <row r="572" spans="1:9" ht="12.75">
      <c r="A572" s="19">
        <f t="shared" si="81"/>
        <v>57.00000000000054</v>
      </c>
      <c r="B572" s="19">
        <f t="shared" si="82"/>
        <v>42.44329615003198</v>
      </c>
      <c r="C572" s="19">
        <f t="shared" si="83"/>
        <v>-527.590489133678</v>
      </c>
      <c r="D572" s="13">
        <f t="shared" si="84"/>
        <v>-1.4905217775258828</v>
      </c>
      <c r="E572" s="13">
        <f t="shared" si="85"/>
        <v>529.2949627687694</v>
      </c>
      <c r="F572" s="19">
        <f t="shared" si="86"/>
        <v>2419.267880551804</v>
      </c>
      <c r="G572" s="19">
        <f t="shared" si="87"/>
        <v>-13799.15788061966</v>
      </c>
      <c r="H572" s="14">
        <f t="shared" si="88"/>
        <v>360.7680172752724</v>
      </c>
      <c r="I572" s="14">
        <f t="shared" si="89"/>
        <v>0</v>
      </c>
    </row>
    <row r="573" spans="1:9" ht="12.75">
      <c r="A573" s="19">
        <f t="shared" si="81"/>
        <v>57.10000000000054</v>
      </c>
      <c r="B573" s="19">
        <f t="shared" si="82"/>
        <v>42.44329615003198</v>
      </c>
      <c r="C573" s="19">
        <f t="shared" si="83"/>
        <v>-528.590489133678</v>
      </c>
      <c r="D573" s="13">
        <f t="shared" si="84"/>
        <v>-1.4906729930834641</v>
      </c>
      <c r="E573" s="13">
        <f t="shared" si="85"/>
        <v>530.2917485598474</v>
      </c>
      <c r="F573" s="19">
        <f t="shared" si="86"/>
        <v>2423.512210166807</v>
      </c>
      <c r="G573" s="19">
        <f t="shared" si="87"/>
        <v>-13851.916929533027</v>
      </c>
      <c r="H573" s="14">
        <f t="shared" si="88"/>
        <v>360.7680172752724</v>
      </c>
      <c r="I573" s="14">
        <f t="shared" si="89"/>
        <v>0</v>
      </c>
    </row>
    <row r="574" spans="1:9" ht="12.75">
      <c r="A574" s="19">
        <f t="shared" si="81"/>
        <v>57.20000000000054</v>
      </c>
      <c r="B574" s="19">
        <f t="shared" si="82"/>
        <v>42.44329615003198</v>
      </c>
      <c r="C574" s="19">
        <f t="shared" si="83"/>
        <v>-529.590489133678</v>
      </c>
      <c r="D574" s="13">
        <f t="shared" si="84"/>
        <v>-1.4908236412264657</v>
      </c>
      <c r="E574" s="13">
        <f t="shared" si="85"/>
        <v>531.2885464311532</v>
      </c>
      <c r="F574" s="19">
        <f t="shared" si="86"/>
        <v>2427.7565397818103</v>
      </c>
      <c r="G574" s="19">
        <f t="shared" si="87"/>
        <v>-13904.775978446394</v>
      </c>
      <c r="H574" s="14">
        <f t="shared" si="88"/>
        <v>360.7680172752724</v>
      </c>
      <c r="I574" s="14">
        <f t="shared" si="89"/>
        <v>0</v>
      </c>
    </row>
    <row r="575" spans="1:9" ht="12.75">
      <c r="A575" s="19">
        <f t="shared" si="81"/>
        <v>57.300000000000544</v>
      </c>
      <c r="B575" s="19">
        <f t="shared" si="82"/>
        <v>42.44329615003198</v>
      </c>
      <c r="C575" s="19">
        <f t="shared" si="83"/>
        <v>-530.590489133678</v>
      </c>
      <c r="D575" s="13">
        <f t="shared" si="84"/>
        <v>-1.490973725135819</v>
      </c>
      <c r="E575" s="13">
        <f t="shared" si="85"/>
        <v>532.2853563148201</v>
      </c>
      <c r="F575" s="19">
        <f t="shared" si="86"/>
        <v>2432.0008693968134</v>
      </c>
      <c r="G575" s="19">
        <f t="shared" si="87"/>
        <v>-13957.735027359762</v>
      </c>
      <c r="H575" s="14">
        <f t="shared" si="88"/>
        <v>360.7680172752724</v>
      </c>
      <c r="I575" s="14">
        <f t="shared" si="89"/>
        <v>0</v>
      </c>
    </row>
    <row r="576" spans="1:9" ht="12.75">
      <c r="A576" s="19">
        <f t="shared" si="81"/>
        <v>57.400000000000546</v>
      </c>
      <c r="B576" s="19">
        <f t="shared" si="82"/>
        <v>42.44329615003198</v>
      </c>
      <c r="C576" s="19">
        <f t="shared" si="83"/>
        <v>-531.590489133678</v>
      </c>
      <c r="D576" s="13">
        <f t="shared" si="84"/>
        <v>-1.4911232479687748</v>
      </c>
      <c r="E576" s="13">
        <f t="shared" si="85"/>
        <v>533.2821781434875</v>
      </c>
      <c r="F576" s="19">
        <f t="shared" si="86"/>
        <v>2436.2451990118166</v>
      </c>
      <c r="G576" s="19">
        <f t="shared" si="87"/>
        <v>-14010.79407627313</v>
      </c>
      <c r="H576" s="14">
        <f t="shared" si="88"/>
        <v>360.7680172752724</v>
      </c>
      <c r="I576" s="14">
        <f t="shared" si="89"/>
        <v>0</v>
      </c>
    </row>
    <row r="577" spans="1:9" ht="12.75">
      <c r="A577" s="19">
        <f t="shared" si="81"/>
        <v>57.50000000000055</v>
      </c>
      <c r="B577" s="19">
        <f t="shared" si="82"/>
        <v>42.44329615003198</v>
      </c>
      <c r="C577" s="19">
        <f t="shared" si="83"/>
        <v>-532.590489133678</v>
      </c>
      <c r="D577" s="13">
        <f t="shared" si="84"/>
        <v>-1.4912722128591214</v>
      </c>
      <c r="E577" s="13">
        <f t="shared" si="85"/>
        <v>534.279011850297</v>
      </c>
      <c r="F577" s="19">
        <f t="shared" si="86"/>
        <v>2440.4895286268197</v>
      </c>
      <c r="G577" s="19">
        <f t="shared" si="87"/>
        <v>-14063.9531251865</v>
      </c>
      <c r="H577" s="14">
        <f t="shared" si="88"/>
        <v>360.7680172752724</v>
      </c>
      <c r="I577" s="14">
        <f t="shared" si="89"/>
        <v>0</v>
      </c>
    </row>
    <row r="578" spans="1:9" ht="12.75">
      <c r="A578" s="19">
        <f t="shared" si="81"/>
        <v>57.60000000000055</v>
      </c>
      <c r="B578" s="19">
        <f t="shared" si="82"/>
        <v>42.44329615003198</v>
      </c>
      <c r="C578" s="19">
        <f t="shared" si="83"/>
        <v>-533.590489133678</v>
      </c>
      <c r="D578" s="13">
        <f t="shared" si="84"/>
        <v>-1.491420622917403</v>
      </c>
      <c r="E578" s="13">
        <f t="shared" si="85"/>
        <v>535.275857368887</v>
      </c>
      <c r="F578" s="19">
        <f t="shared" si="86"/>
        <v>2444.733858241823</v>
      </c>
      <c r="G578" s="19">
        <f t="shared" si="87"/>
        <v>-14117.212174099866</v>
      </c>
      <c r="H578" s="14">
        <f t="shared" si="88"/>
        <v>360.7680172752724</v>
      </c>
      <c r="I578" s="14">
        <f t="shared" si="89"/>
        <v>0</v>
      </c>
    </row>
    <row r="579" spans="1:9" ht="12.75">
      <c r="A579" s="19">
        <f t="shared" si="81"/>
        <v>57.70000000000055</v>
      </c>
      <c r="B579" s="19">
        <f t="shared" si="82"/>
        <v>42.44329615003198</v>
      </c>
      <c r="C579" s="19">
        <f t="shared" si="83"/>
        <v>-534.590489133678</v>
      </c>
      <c r="D579" s="13">
        <f t="shared" si="84"/>
        <v>-1.4915684812311332</v>
      </c>
      <c r="E579" s="13">
        <f t="shared" si="85"/>
        <v>536.2727146333891</v>
      </c>
      <c r="F579" s="19">
        <f t="shared" si="86"/>
        <v>2448.978187856826</v>
      </c>
      <c r="G579" s="19">
        <f t="shared" si="87"/>
        <v>-14170.571223013234</v>
      </c>
      <c r="H579" s="14">
        <f t="shared" si="88"/>
        <v>360.7680172752724</v>
      </c>
      <c r="I579" s="14">
        <f t="shared" si="89"/>
        <v>0</v>
      </c>
    </row>
    <row r="580" spans="1:9" ht="12.75">
      <c r="A580" s="19">
        <f t="shared" si="81"/>
        <v>57.80000000000055</v>
      </c>
      <c r="B580" s="19">
        <f t="shared" si="82"/>
        <v>42.44329615003198</v>
      </c>
      <c r="C580" s="19">
        <f t="shared" si="83"/>
        <v>-535.590489133678</v>
      </c>
      <c r="D580" s="13">
        <f t="shared" si="84"/>
        <v>-1.4917157908650076</v>
      </c>
      <c r="E580" s="13">
        <f t="shared" si="85"/>
        <v>537.2695835784228</v>
      </c>
      <c r="F580" s="19">
        <f t="shared" si="86"/>
        <v>2453.222517471829</v>
      </c>
      <c r="G580" s="19">
        <f t="shared" si="87"/>
        <v>-14224.030271926602</v>
      </c>
      <c r="H580" s="14">
        <f t="shared" si="88"/>
        <v>360.7680172752724</v>
      </c>
      <c r="I580" s="14">
        <f t="shared" si="89"/>
        <v>0</v>
      </c>
    </row>
    <row r="581" spans="1:9" ht="12.75">
      <c r="A581" s="19">
        <f t="shared" si="81"/>
        <v>57.90000000000055</v>
      </c>
      <c r="B581" s="19">
        <f t="shared" si="82"/>
        <v>42.44329615003198</v>
      </c>
      <c r="C581" s="19">
        <f t="shared" si="83"/>
        <v>-536.590489133678</v>
      </c>
      <c r="D581" s="13">
        <f t="shared" si="84"/>
        <v>-1.4918625548611146</v>
      </c>
      <c r="E581" s="13">
        <f t="shared" si="85"/>
        <v>538.2664641390909</v>
      </c>
      <c r="F581" s="19">
        <f t="shared" si="86"/>
        <v>2457.4668470868323</v>
      </c>
      <c r="G581" s="19">
        <f t="shared" si="87"/>
        <v>-14277.58932083997</v>
      </c>
      <c r="H581" s="14">
        <f t="shared" si="88"/>
        <v>360.7680172752724</v>
      </c>
      <c r="I581" s="14">
        <f t="shared" si="89"/>
        <v>0</v>
      </c>
    </row>
    <row r="582" spans="1:9" ht="12.75">
      <c r="A582" s="19">
        <f t="shared" si="81"/>
        <v>58.000000000000554</v>
      </c>
      <c r="B582" s="19">
        <f t="shared" si="82"/>
        <v>42.44329615003198</v>
      </c>
      <c r="C582" s="19">
        <f t="shared" si="83"/>
        <v>-537.590489133678</v>
      </c>
      <c r="D582" s="13">
        <f t="shared" si="84"/>
        <v>-1.4920087762391419</v>
      </c>
      <c r="E582" s="13">
        <f t="shared" si="85"/>
        <v>539.2633562509754</v>
      </c>
      <c r="F582" s="19">
        <f t="shared" si="86"/>
        <v>2461.7111767018355</v>
      </c>
      <c r="G582" s="19">
        <f t="shared" si="87"/>
        <v>-14331.248369753339</v>
      </c>
      <c r="H582" s="14">
        <f t="shared" si="88"/>
        <v>360.7680172752724</v>
      </c>
      <c r="I582" s="14">
        <f t="shared" si="89"/>
        <v>0</v>
      </c>
    </row>
    <row r="583" spans="1:9" ht="12.75">
      <c r="A583" s="19">
        <f t="shared" si="81"/>
        <v>58.100000000000556</v>
      </c>
      <c r="B583" s="19">
        <f t="shared" si="82"/>
        <v>42.44329615003198</v>
      </c>
      <c r="C583" s="19">
        <f t="shared" si="83"/>
        <v>-538.590489133678</v>
      </c>
      <c r="D583" s="13">
        <f t="shared" si="84"/>
        <v>-1.4921544579965824</v>
      </c>
      <c r="E583" s="13">
        <f t="shared" si="85"/>
        <v>540.2602598501336</v>
      </c>
      <c r="F583" s="19">
        <f t="shared" si="86"/>
        <v>2465.9555063168386</v>
      </c>
      <c r="G583" s="19">
        <f t="shared" si="87"/>
        <v>-14385.007418666706</v>
      </c>
      <c r="H583" s="14">
        <f t="shared" si="88"/>
        <v>360.7680172752724</v>
      </c>
      <c r="I583" s="14">
        <f t="shared" si="89"/>
        <v>0</v>
      </c>
    </row>
    <row r="584" spans="1:9" ht="12.75">
      <c r="A584" s="19">
        <f t="shared" si="81"/>
        <v>58.20000000000056</v>
      </c>
      <c r="B584" s="19">
        <f t="shared" si="82"/>
        <v>42.44329615003198</v>
      </c>
      <c r="C584" s="19">
        <f t="shared" si="83"/>
        <v>-539.590489133678</v>
      </c>
      <c r="D584" s="13">
        <f t="shared" si="84"/>
        <v>-1.4922996031089373</v>
      </c>
      <c r="E584" s="13">
        <f t="shared" si="85"/>
        <v>541.2571748730924</v>
      </c>
      <c r="F584" s="19">
        <f t="shared" si="86"/>
        <v>2470.199835931842</v>
      </c>
      <c r="G584" s="19">
        <f t="shared" si="87"/>
        <v>-14438.866467580074</v>
      </c>
      <c r="H584" s="14">
        <f t="shared" si="88"/>
        <v>360.7680172752724</v>
      </c>
      <c r="I584" s="14">
        <f t="shared" si="89"/>
        <v>0</v>
      </c>
    </row>
    <row r="585" spans="1:9" ht="12.75">
      <c r="A585" s="19">
        <f t="shared" si="81"/>
        <v>58.30000000000056</v>
      </c>
      <c r="B585" s="19">
        <f t="shared" si="82"/>
        <v>42.44329615003198</v>
      </c>
      <c r="C585" s="19">
        <f t="shared" si="83"/>
        <v>-540.590489133678</v>
      </c>
      <c r="D585" s="13">
        <f t="shared" si="84"/>
        <v>-1.492444214529917</v>
      </c>
      <c r="E585" s="13">
        <f t="shared" si="85"/>
        <v>542.2541012568449</v>
      </c>
      <c r="F585" s="19">
        <f t="shared" si="86"/>
        <v>2474.444165546845</v>
      </c>
      <c r="G585" s="19">
        <f t="shared" si="87"/>
        <v>-14492.825516493442</v>
      </c>
      <c r="H585" s="14">
        <f t="shared" si="88"/>
        <v>360.7680172752724</v>
      </c>
      <c r="I585" s="14">
        <f t="shared" si="89"/>
        <v>0</v>
      </c>
    </row>
    <row r="586" spans="1:9" ht="12.75">
      <c r="A586" s="19">
        <f t="shared" si="81"/>
        <v>58.40000000000056</v>
      </c>
      <c r="B586" s="19">
        <f t="shared" si="82"/>
        <v>42.44329615003198</v>
      </c>
      <c r="C586" s="19">
        <f t="shared" si="83"/>
        <v>-541.590489133678</v>
      </c>
      <c r="D586" s="13">
        <f t="shared" si="84"/>
        <v>-1.4925882951916396</v>
      </c>
      <c r="E586" s="13">
        <f t="shared" si="85"/>
        <v>543.2510389388464</v>
      </c>
      <c r="F586" s="19">
        <f t="shared" si="86"/>
        <v>2478.688495161848</v>
      </c>
      <c r="G586" s="19">
        <f t="shared" si="87"/>
        <v>-14546.88456540681</v>
      </c>
      <c r="H586" s="14">
        <f t="shared" si="88"/>
        <v>360.7680172752724</v>
      </c>
      <c r="I586" s="14">
        <f t="shared" si="89"/>
        <v>0</v>
      </c>
    </row>
    <row r="587" spans="1:9" ht="12.75">
      <c r="A587" s="19">
        <f aca="true" t="shared" si="90" ref="A587:A602">A586+dt</f>
        <v>58.50000000000056</v>
      </c>
      <c r="B587" s="19">
        <f aca="true" t="shared" si="91" ref="B587:B602">B586-(kl*E586^p*COS(D586)+km*E586*SIN(D586))*(dt/m)</f>
        <v>42.44329615003198</v>
      </c>
      <c r="C587" s="19">
        <f aca="true" t="shared" si="92" ref="C587:C602">C586-g*dt-(kl*E586^p*SIN(D586)-km*E586*COS(D586))*(dt/m)</f>
        <v>-542.590489133678</v>
      </c>
      <c r="D587" s="13">
        <f aca="true" t="shared" si="93" ref="D587:D602">ATAN(C587/B587)</f>
        <v>-1.492731848004828</v>
      </c>
      <c r="E587" s="13">
        <f aca="true" t="shared" si="94" ref="E587:E602">SQRT(B587^2+C587^2)</f>
        <v>544.2479878570093</v>
      </c>
      <c r="F587" s="19">
        <f aca="true" t="shared" si="95" ref="F587:F602">F586+B586*dt</f>
        <v>2482.9328247768512</v>
      </c>
      <c r="G587" s="19">
        <f aca="true" t="shared" si="96" ref="G587:G602">G586+C586*dt</f>
        <v>-14601.043614320179</v>
      </c>
      <c r="H587" s="14">
        <f aca="true" t="shared" si="97" ref="H587:H602">IF(G587&gt;0,F587,H586)</f>
        <v>360.7680172752724</v>
      </c>
      <c r="I587" s="14">
        <f aca="true" t="shared" si="98" ref="I587:I602">IF(G587&gt;0,G587,0)</f>
        <v>0</v>
      </c>
    </row>
    <row r="588" spans="1:9" ht="12.75">
      <c r="A588" s="19">
        <f t="shared" si="90"/>
        <v>58.60000000000056</v>
      </c>
      <c r="B588" s="19">
        <f t="shared" si="91"/>
        <v>42.44329615003198</v>
      </c>
      <c r="C588" s="19">
        <f t="shared" si="92"/>
        <v>-543.590489133678</v>
      </c>
      <c r="D588" s="13">
        <f t="shared" si="93"/>
        <v>-1.4928748758590034</v>
      </c>
      <c r="E588" s="13">
        <f t="shared" si="94"/>
        <v>545.2449479496996</v>
      </c>
      <c r="F588" s="19">
        <f t="shared" si="95"/>
        <v>2487.1771543918544</v>
      </c>
      <c r="G588" s="19">
        <f t="shared" si="96"/>
        <v>-14655.302663233546</v>
      </c>
      <c r="H588" s="14">
        <f t="shared" si="97"/>
        <v>360.7680172752724</v>
      </c>
      <c r="I588" s="14">
        <f t="shared" si="98"/>
        <v>0</v>
      </c>
    </row>
    <row r="589" spans="1:9" ht="12.75">
      <c r="A589" s="19">
        <f t="shared" si="90"/>
        <v>58.700000000000564</v>
      </c>
      <c r="B589" s="19">
        <f t="shared" si="91"/>
        <v>42.44329615003198</v>
      </c>
      <c r="C589" s="19">
        <f t="shared" si="92"/>
        <v>-544.590489133678</v>
      </c>
      <c r="D589" s="13">
        <f t="shared" si="93"/>
        <v>-1.4930173816226782</v>
      </c>
      <c r="E589" s="13">
        <f t="shared" si="94"/>
        <v>546.2419191557327</v>
      </c>
      <c r="F589" s="19">
        <f t="shared" si="95"/>
        <v>2491.4214840068576</v>
      </c>
      <c r="G589" s="19">
        <f t="shared" si="96"/>
        <v>-14709.661712146913</v>
      </c>
      <c r="H589" s="14">
        <f t="shared" si="97"/>
        <v>360.7680172752724</v>
      </c>
      <c r="I589" s="14">
        <f t="shared" si="98"/>
        <v>0</v>
      </c>
    </row>
    <row r="590" spans="1:9" ht="12.75">
      <c r="A590" s="19">
        <f t="shared" si="90"/>
        <v>58.800000000000566</v>
      </c>
      <c r="B590" s="19">
        <f t="shared" si="91"/>
        <v>42.44329615003198</v>
      </c>
      <c r="C590" s="19">
        <f t="shared" si="92"/>
        <v>-545.590489133678</v>
      </c>
      <c r="D590" s="13">
        <f t="shared" si="93"/>
        <v>-1.4931593681435462</v>
      </c>
      <c r="E590" s="13">
        <f t="shared" si="94"/>
        <v>547.2389014143689</v>
      </c>
      <c r="F590" s="19">
        <f t="shared" si="95"/>
        <v>2495.6658136218607</v>
      </c>
      <c r="G590" s="19">
        <f t="shared" si="96"/>
        <v>-14764.120761060281</v>
      </c>
      <c r="H590" s="14">
        <f t="shared" si="97"/>
        <v>360.7680172752724</v>
      </c>
      <c r="I590" s="14">
        <f t="shared" si="98"/>
        <v>0</v>
      </c>
    </row>
    <row r="591" spans="1:9" ht="12.75">
      <c r="A591" s="19">
        <f t="shared" si="90"/>
        <v>58.90000000000057</v>
      </c>
      <c r="B591" s="19">
        <f t="shared" si="91"/>
        <v>42.44329615003198</v>
      </c>
      <c r="C591" s="19">
        <f t="shared" si="92"/>
        <v>-546.590489133678</v>
      </c>
      <c r="D591" s="13">
        <f t="shared" si="93"/>
        <v>-1.4933008382486708</v>
      </c>
      <c r="E591" s="13">
        <f t="shared" si="94"/>
        <v>548.2358946653098</v>
      </c>
      <c r="F591" s="19">
        <f t="shared" si="95"/>
        <v>2499.910143236864</v>
      </c>
      <c r="G591" s="19">
        <f t="shared" si="96"/>
        <v>-14818.67980997365</v>
      </c>
      <c r="H591" s="14">
        <f t="shared" si="97"/>
        <v>360.7680172752724</v>
      </c>
      <c r="I591" s="14">
        <f t="shared" si="98"/>
        <v>0</v>
      </c>
    </row>
    <row r="592" spans="1:9" ht="12.75">
      <c r="A592" s="19">
        <f t="shared" si="90"/>
        <v>59.00000000000057</v>
      </c>
      <c r="B592" s="19">
        <f t="shared" si="91"/>
        <v>42.44329615003198</v>
      </c>
      <c r="C592" s="19">
        <f t="shared" si="92"/>
        <v>-547.590489133678</v>
      </c>
      <c r="D592" s="13">
        <f t="shared" si="93"/>
        <v>-1.4934417947446703</v>
      </c>
      <c r="E592" s="13">
        <f t="shared" si="94"/>
        <v>549.2328988486944</v>
      </c>
      <c r="F592" s="19">
        <f t="shared" si="95"/>
        <v>2504.154472851867</v>
      </c>
      <c r="G592" s="19">
        <f t="shared" si="96"/>
        <v>-14873.338858887018</v>
      </c>
      <c r="H592" s="14">
        <f t="shared" si="97"/>
        <v>360.7680172752724</v>
      </c>
      <c r="I592" s="14">
        <f t="shared" si="98"/>
        <v>0</v>
      </c>
    </row>
    <row r="593" spans="1:9" ht="12.75">
      <c r="A593" s="19">
        <f t="shared" si="90"/>
        <v>59.10000000000057</v>
      </c>
      <c r="B593" s="19">
        <f t="shared" si="91"/>
        <v>42.44329615003198</v>
      </c>
      <c r="C593" s="19">
        <f t="shared" si="92"/>
        <v>-548.590489133678</v>
      </c>
      <c r="D593" s="13">
        <f t="shared" si="93"/>
        <v>-1.4935822404179036</v>
      </c>
      <c r="E593" s="13">
        <f t="shared" si="94"/>
        <v>550.2299139050942</v>
      </c>
      <c r="F593" s="19">
        <f t="shared" si="95"/>
        <v>2508.39880246687</v>
      </c>
      <c r="G593" s="19">
        <f t="shared" si="96"/>
        <v>-14928.097907800386</v>
      </c>
      <c r="H593" s="14">
        <f t="shared" si="97"/>
        <v>360.7680172752724</v>
      </c>
      <c r="I593" s="14">
        <f t="shared" si="98"/>
        <v>0</v>
      </c>
    </row>
    <row r="594" spans="1:9" ht="12.75">
      <c r="A594" s="19">
        <f t="shared" si="90"/>
        <v>59.20000000000057</v>
      </c>
      <c r="B594" s="19">
        <f t="shared" si="91"/>
        <v>42.44329615003198</v>
      </c>
      <c r="C594" s="19">
        <f t="shared" si="92"/>
        <v>-549.590489133678</v>
      </c>
      <c r="D594" s="13">
        <f t="shared" si="93"/>
        <v>-1.4937221780346501</v>
      </c>
      <c r="E594" s="13">
        <f t="shared" si="94"/>
        <v>551.2269397755109</v>
      </c>
      <c r="F594" s="19">
        <f t="shared" si="95"/>
        <v>2512.6431320818733</v>
      </c>
      <c r="G594" s="19">
        <f t="shared" si="96"/>
        <v>-14982.956956713753</v>
      </c>
      <c r="H594" s="14">
        <f t="shared" si="97"/>
        <v>360.7680172752724</v>
      </c>
      <c r="I594" s="14">
        <f t="shared" si="98"/>
        <v>0</v>
      </c>
    </row>
    <row r="595" spans="1:9" ht="12.75">
      <c r="A595" s="19">
        <f t="shared" si="90"/>
        <v>59.30000000000057</v>
      </c>
      <c r="B595" s="19">
        <f t="shared" si="91"/>
        <v>42.44329615003198</v>
      </c>
      <c r="C595" s="19">
        <f t="shared" si="92"/>
        <v>-550.590489133678</v>
      </c>
      <c r="D595" s="13">
        <f t="shared" si="93"/>
        <v>-1.4938616103412925</v>
      </c>
      <c r="E595" s="13">
        <f t="shared" si="94"/>
        <v>552.2239764013713</v>
      </c>
      <c r="F595" s="19">
        <f t="shared" si="95"/>
        <v>2516.8874616968765</v>
      </c>
      <c r="G595" s="19">
        <f t="shared" si="96"/>
        <v>-15037.916005627121</v>
      </c>
      <c r="H595" s="14">
        <f t="shared" si="97"/>
        <v>360.7680172752724</v>
      </c>
      <c r="I595" s="14">
        <f t="shared" si="98"/>
        <v>0</v>
      </c>
    </row>
    <row r="596" spans="1:9" ht="12.75">
      <c r="A596" s="19">
        <f t="shared" si="90"/>
        <v>59.400000000000574</v>
      </c>
      <c r="B596" s="19">
        <f t="shared" si="91"/>
        <v>42.44329615003198</v>
      </c>
      <c r="C596" s="19">
        <f t="shared" si="92"/>
        <v>-551.590489133678</v>
      </c>
      <c r="D596" s="13">
        <f t="shared" si="93"/>
        <v>-1.4940005400644925</v>
      </c>
      <c r="E596" s="13">
        <f t="shared" si="94"/>
        <v>553.2210237245232</v>
      </c>
      <c r="F596" s="19">
        <f t="shared" si="95"/>
        <v>2521.1317913118796</v>
      </c>
      <c r="G596" s="19">
        <f t="shared" si="96"/>
        <v>-15092.97505454049</v>
      </c>
      <c r="H596" s="14">
        <f t="shared" si="97"/>
        <v>360.7680172752724</v>
      </c>
      <c r="I596" s="14">
        <f t="shared" si="98"/>
        <v>0</v>
      </c>
    </row>
    <row r="597" spans="1:9" ht="12.75">
      <c r="A597" s="19">
        <f t="shared" si="90"/>
        <v>59.500000000000576</v>
      </c>
      <c r="B597" s="19">
        <f t="shared" si="91"/>
        <v>42.44329615003198</v>
      </c>
      <c r="C597" s="19">
        <f t="shared" si="92"/>
        <v>-552.590489133678</v>
      </c>
      <c r="D597" s="13">
        <f t="shared" si="93"/>
        <v>-1.4941389699113687</v>
      </c>
      <c r="E597" s="13">
        <f t="shared" si="94"/>
        <v>554.2180816872334</v>
      </c>
      <c r="F597" s="19">
        <f t="shared" si="95"/>
        <v>2525.376120926883</v>
      </c>
      <c r="G597" s="19">
        <f t="shared" si="96"/>
        <v>-15148.134103453858</v>
      </c>
      <c r="H597" s="14">
        <f t="shared" si="97"/>
        <v>360.7680172752724</v>
      </c>
      <c r="I597" s="14">
        <f t="shared" si="98"/>
        <v>0</v>
      </c>
    </row>
    <row r="598" spans="1:9" ht="12.75">
      <c r="A598" s="19">
        <f t="shared" si="90"/>
        <v>59.60000000000058</v>
      </c>
      <c r="B598" s="19">
        <f t="shared" si="91"/>
        <v>42.44329615003198</v>
      </c>
      <c r="C598" s="19">
        <f t="shared" si="92"/>
        <v>-553.590489133678</v>
      </c>
      <c r="D598" s="13">
        <f t="shared" si="93"/>
        <v>-1.4942769025696712</v>
      </c>
      <c r="E598" s="13">
        <f t="shared" si="94"/>
        <v>555.2151502321818</v>
      </c>
      <c r="F598" s="19">
        <f t="shared" si="95"/>
        <v>2529.620450541886</v>
      </c>
      <c r="G598" s="19">
        <f t="shared" si="96"/>
        <v>-15203.393152367225</v>
      </c>
      <c r="H598" s="14">
        <f t="shared" si="97"/>
        <v>360.7680172752724</v>
      </c>
      <c r="I598" s="14">
        <f t="shared" si="98"/>
        <v>0</v>
      </c>
    </row>
    <row r="599" spans="1:9" ht="12.75">
      <c r="A599" s="19">
        <f t="shared" si="90"/>
        <v>59.70000000000058</v>
      </c>
      <c r="B599" s="19">
        <f t="shared" si="91"/>
        <v>42.44329615003198</v>
      </c>
      <c r="C599" s="19">
        <f t="shared" si="92"/>
        <v>-554.590489133678</v>
      </c>
      <c r="D599" s="13">
        <f t="shared" si="93"/>
        <v>-1.4944143407079522</v>
      </c>
      <c r="E599" s="13">
        <f t="shared" si="94"/>
        <v>556.2122293024594</v>
      </c>
      <c r="F599" s="19">
        <f t="shared" si="95"/>
        <v>2533.864780156889</v>
      </c>
      <c r="G599" s="19">
        <f t="shared" si="96"/>
        <v>-15258.752201280593</v>
      </c>
      <c r="H599" s="14">
        <f t="shared" si="97"/>
        <v>360.7680172752724</v>
      </c>
      <c r="I599" s="14">
        <f t="shared" si="98"/>
        <v>0</v>
      </c>
    </row>
    <row r="600" spans="1:9" ht="12.75">
      <c r="A600" s="19">
        <f t="shared" si="90"/>
        <v>59.80000000000058</v>
      </c>
      <c r="B600" s="19">
        <f t="shared" si="91"/>
        <v>42.44329615003198</v>
      </c>
      <c r="C600" s="19">
        <f t="shared" si="92"/>
        <v>-555.590489133678</v>
      </c>
      <c r="D600" s="13">
        <f t="shared" si="93"/>
        <v>-1.4945512869757396</v>
      </c>
      <c r="E600" s="13">
        <f t="shared" si="94"/>
        <v>557.2093188415632</v>
      </c>
      <c r="F600" s="19">
        <f t="shared" si="95"/>
        <v>2538.1091097718922</v>
      </c>
      <c r="G600" s="19">
        <f t="shared" si="96"/>
        <v>-15314.211250193961</v>
      </c>
      <c r="H600" s="14">
        <f t="shared" si="97"/>
        <v>360.7680172752724</v>
      </c>
      <c r="I600" s="14">
        <f t="shared" si="98"/>
        <v>0</v>
      </c>
    </row>
    <row r="601" spans="1:9" ht="12.75">
      <c r="A601" s="19">
        <f t="shared" si="90"/>
        <v>59.90000000000058</v>
      </c>
      <c r="B601" s="19">
        <f t="shared" si="91"/>
        <v>42.44329615003198</v>
      </c>
      <c r="C601" s="19">
        <f t="shared" si="92"/>
        <v>-556.590489133678</v>
      </c>
      <c r="D601" s="13">
        <f t="shared" si="93"/>
        <v>-1.4946877440037036</v>
      </c>
      <c r="E601" s="13">
        <f t="shared" si="94"/>
        <v>558.2064187933943</v>
      </c>
      <c r="F601" s="19">
        <f t="shared" si="95"/>
        <v>2542.3534393868954</v>
      </c>
      <c r="G601" s="19">
        <f t="shared" si="96"/>
        <v>-15369.77029910733</v>
      </c>
      <c r="H601" s="14">
        <f t="shared" si="97"/>
        <v>360.7680172752724</v>
      </c>
      <c r="I601" s="14">
        <f t="shared" si="98"/>
        <v>0</v>
      </c>
    </row>
    <row r="602" spans="1:9" ht="12.75">
      <c r="A602" s="19">
        <f t="shared" si="90"/>
        <v>60.00000000000058</v>
      </c>
      <c r="B602" s="19">
        <f t="shared" si="91"/>
        <v>42.44329615003198</v>
      </c>
      <c r="C602" s="19">
        <f t="shared" si="92"/>
        <v>-557.590489133678</v>
      </c>
      <c r="D602" s="13">
        <f t="shared" si="93"/>
        <v>-1.494823714403825</v>
      </c>
      <c r="E602" s="13">
        <f t="shared" si="94"/>
        <v>559.2035291022524</v>
      </c>
      <c r="F602" s="19">
        <f t="shared" si="95"/>
        <v>2546.5977690018985</v>
      </c>
      <c r="G602" s="19">
        <f t="shared" si="96"/>
        <v>-15425.429348020698</v>
      </c>
      <c r="H602" s="14">
        <f t="shared" si="97"/>
        <v>360.7680172752724</v>
      </c>
      <c r="I602" s="14">
        <f t="shared" si="98"/>
        <v>0</v>
      </c>
    </row>
  </sheetData>
  <sheetProtection password="F5C2" sheet="1" objects="1" scenarios="1"/>
  <printOptions/>
  <pageMargins left="0.75" right="0.75" top="1" bottom="1" header="0.5" footer="0.5"/>
  <pageSetup horizontalDpi="360" verticalDpi="360" orientation="portrait" paperSize="9" r:id="rId3"/>
  <legacyDrawing r:id="rId2"/>
  <oleObjects>
    <oleObject progId="Equation.3" shapeId="381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B8" sqref="B8"/>
    </sheetView>
  </sheetViews>
  <sheetFormatPr defaultColWidth="9.140625" defaultRowHeight="12.75"/>
  <cols>
    <col min="1" max="1" width="10.140625" style="1" customWidth="1"/>
    <col min="2" max="2" width="10.7109375" style="0" customWidth="1"/>
  </cols>
  <sheetData>
    <row r="1" spans="1:15" ht="14.25" customHeight="1">
      <c r="A1" s="22" t="s">
        <v>1</v>
      </c>
      <c r="B1" s="23"/>
      <c r="C1" s="26" t="str">
        <f>IF(B9,IF(B10,T(O3),T(O2)),T(O1))</f>
        <v>Kaströrelse  utan luftmotstånd </v>
      </c>
      <c r="D1" s="27"/>
      <c r="E1" s="27"/>
      <c r="F1" s="27"/>
      <c r="G1" s="27"/>
      <c r="H1" s="27"/>
      <c r="I1" s="27"/>
      <c r="J1" s="27"/>
      <c r="K1" s="27"/>
      <c r="L1" s="27"/>
      <c r="O1" s="8" t="s">
        <v>20</v>
      </c>
    </row>
    <row r="2" spans="1:15" ht="12.75">
      <c r="A2" s="24"/>
      <c r="B2" s="25"/>
      <c r="C2" s="28"/>
      <c r="D2" s="29"/>
      <c r="E2" s="29"/>
      <c r="F2" s="29"/>
      <c r="G2" s="29"/>
      <c r="H2" s="29"/>
      <c r="I2" s="29"/>
      <c r="J2" s="29"/>
      <c r="K2" s="29"/>
      <c r="L2" s="29"/>
      <c r="O2" s="8" t="s">
        <v>18</v>
      </c>
    </row>
    <row r="3" spans="1:15" ht="27" customHeight="1">
      <c r="A3" s="4" t="s">
        <v>7</v>
      </c>
      <c r="B3" s="5">
        <v>0.3</v>
      </c>
      <c r="C3" s="11"/>
      <c r="O3" s="8" t="s">
        <v>19</v>
      </c>
    </row>
    <row r="4" spans="1:3" ht="27" customHeight="1">
      <c r="A4" s="4" t="s">
        <v>8</v>
      </c>
      <c r="B4" s="5">
        <v>10</v>
      </c>
      <c r="C4" s="11"/>
    </row>
    <row r="5" spans="1:3" ht="27" customHeight="1">
      <c r="A5" s="2" t="s">
        <v>2</v>
      </c>
      <c r="B5" s="6">
        <v>0</v>
      </c>
      <c r="C5" s="11"/>
    </row>
    <row r="6" spans="1:3" ht="27" customHeight="1">
      <c r="A6" s="3" t="s">
        <v>3</v>
      </c>
      <c r="B6" s="7">
        <v>0</v>
      </c>
      <c r="C6" s="11"/>
    </row>
    <row r="7" spans="1:3" ht="27" customHeight="1">
      <c r="A7" s="3" t="s">
        <v>4</v>
      </c>
      <c r="B7" s="7">
        <v>60</v>
      </c>
      <c r="C7" s="11"/>
    </row>
    <row r="8" spans="1:3" ht="27" customHeight="1">
      <c r="A8" s="3"/>
      <c r="B8" s="7">
        <v>45</v>
      </c>
      <c r="C8" s="11"/>
    </row>
    <row r="9" spans="1:3" ht="27" customHeight="1">
      <c r="A9" s="3" t="s">
        <v>5</v>
      </c>
      <c r="B9" s="7">
        <v>0</v>
      </c>
      <c r="C9" s="11"/>
    </row>
    <row r="10" spans="1:3" ht="27" customHeight="1">
      <c r="A10" s="3" t="s">
        <v>6</v>
      </c>
      <c r="B10" s="7">
        <v>0</v>
      </c>
      <c r="C10" s="11"/>
    </row>
    <row r="11" spans="1:3" ht="27" customHeight="1">
      <c r="A11" s="3" t="s">
        <v>0</v>
      </c>
      <c r="B11" s="7">
        <v>1</v>
      </c>
      <c r="C11" s="11"/>
    </row>
    <row r="12" spans="1:12" ht="12.75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</sheetData>
  <sheetProtection password="F5C2" sheet="1" objects="1" scenarios="1"/>
  <mergeCells count="2">
    <mergeCell ref="A1:B2"/>
    <mergeCell ref="C1:L2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Equation.3" shapeId="272735" r:id="rId1"/>
    <oleObject progId="Equation.3" shapeId="29611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GYM00_033</dc:creator>
  <cp:keywords/>
  <dc:description/>
  <cp:lastModifiedBy>JJ</cp:lastModifiedBy>
  <dcterms:created xsi:type="dcterms:W3CDTF">2001-04-23T06:21:27Z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